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12330" activeTab="2"/>
  </bookViews>
  <sheets>
    <sheet name="QuickBooks Export Tips" sheetId="2" r:id="rId1"/>
    <sheet name="Sheet1" sheetId="1" r:id="rId2"/>
    <sheet name="Sheet3" sheetId="3" r:id="rId3"/>
  </sheets>
  <definedNames>
    <definedName name="_xlnm.Print_Titles" localSheetId="1">Sheet1!$A:$F,Sheet1!$1:$2</definedName>
    <definedName name="QB_COLUMN_290" localSheetId="1" hidden="1">Sheet1!$S$1</definedName>
    <definedName name="QB_COLUMN_59201" localSheetId="1" hidden="1">Sheet1!$G$2</definedName>
    <definedName name="QB_COLUMN_59202" localSheetId="1" hidden="1">Sheet1!$M$2</definedName>
    <definedName name="QB_COLUMN_59203" localSheetId="1" hidden="1">Sheet1!$S$2</definedName>
    <definedName name="QB_COLUMN_59204" localSheetId="1" hidden="1">Sheet1!$Y$2</definedName>
    <definedName name="QB_COLUMN_59300" localSheetId="1" hidden="1">Sheet1!$AE$2</definedName>
    <definedName name="QB_COLUMN_63620" localSheetId="1" hidden="1">Sheet1!$AI$2</definedName>
    <definedName name="QB_COLUMN_63621" localSheetId="1" hidden="1">Sheet1!$K$2</definedName>
    <definedName name="QB_COLUMN_63622" localSheetId="1" hidden="1">Sheet1!$Q$2</definedName>
    <definedName name="QB_COLUMN_63623" localSheetId="1" hidden="1">Sheet1!$W$2</definedName>
    <definedName name="QB_COLUMN_63624" localSheetId="1" hidden="1">Sheet1!$AC$2</definedName>
    <definedName name="QB_COLUMN_76211" localSheetId="1" hidden="1">Sheet1!$I$2</definedName>
    <definedName name="QB_COLUMN_76212" localSheetId="1" hidden="1">Sheet1!$O$2</definedName>
    <definedName name="QB_COLUMN_76213" localSheetId="1" hidden="1">Sheet1!$U$2</definedName>
    <definedName name="QB_COLUMN_76214" localSheetId="1" hidden="1">Sheet1!$AA$2</definedName>
    <definedName name="QB_COLUMN_76310" localSheetId="1" hidden="1">Sheet1!$AG$2</definedName>
    <definedName name="QB_DATA_0" localSheetId="1" hidden="1">Sheet1!$6:$6,Sheet1!$8:$8,Sheet1!$9:$9,Sheet1!$10:$10,Sheet1!$11:$11,Sheet1!$12:$12,Sheet1!$13:$13,Sheet1!$14:$14,Sheet1!$15:$15,Sheet1!$16:$16,Sheet1!$18:$18,Sheet1!$19:$19,Sheet1!$21:$21,Sheet1!$22:$22,Sheet1!$23:$23,Sheet1!$24:$24</definedName>
    <definedName name="QB_DATA_1" localSheetId="1" hidden="1">Sheet1!$25:$25,Sheet1!$26:$26,Sheet1!$27:$27,Sheet1!$29:$29,Sheet1!$30:$30,Sheet1!$33:$33,Sheet1!$34:$34,Sheet1!$37:$37,Sheet1!$38:$38,Sheet1!$42:$42,Sheet1!$44:$44,Sheet1!$45:$45,Sheet1!$46:$46,Sheet1!$47:$47,Sheet1!$48:$48,Sheet1!$49:$49</definedName>
    <definedName name="QB_DATA_2" localSheetId="1" hidden="1">Sheet1!$52:$52,Sheet1!$53:$53,Sheet1!$56:$56,Sheet1!$57:$57,Sheet1!$58:$58,Sheet1!$61:$61,Sheet1!$62:$62,Sheet1!$63:$63,Sheet1!$64:$64,Sheet1!$65:$65,Sheet1!$66:$66,Sheet1!$67:$67,Sheet1!$68:$68,Sheet1!$69:$69,Sheet1!$72:$72,Sheet1!$73:$73</definedName>
    <definedName name="QB_DATA_3" localSheetId="1" hidden="1">Sheet1!$74:$74,Sheet1!$75:$75,Sheet1!$76:$76,Sheet1!$77:$77,Sheet1!$78:$78,Sheet1!$79:$79,Sheet1!$82:$82,Sheet1!$83:$83,Sheet1!$84:$84,Sheet1!$85:$85,Sheet1!$86:$86,Sheet1!$87:$87,Sheet1!$89:$89,Sheet1!$90:$90,Sheet1!$91:$91,Sheet1!$92:$92</definedName>
    <definedName name="QB_DATA_4" localSheetId="1" hidden="1">Sheet1!$93:$93,Sheet1!$94:$94,Sheet1!$95:$95,Sheet1!$96:$96,Sheet1!$98:$98,Sheet1!$99:$99,Sheet1!$100:$100,Sheet1!$106:$106</definedName>
    <definedName name="QB_FORMULA_0" localSheetId="1" hidden="1">Sheet1!$AE$6,Sheet1!$K$8,Sheet1!$Q$8,Sheet1!$AE$8,Sheet1!$AG$8,Sheet1!$AI$8,Sheet1!$K$9,Sheet1!$Q$9,Sheet1!$AE$9,Sheet1!$AG$9,Sheet1!$AI$9,Sheet1!$AE$10,Sheet1!$W$11,Sheet1!$AC$11,Sheet1!$AE$11,Sheet1!$AG$11</definedName>
    <definedName name="QB_FORMULA_1" localSheetId="1" hidden="1">Sheet1!$AI$11,Sheet1!$K$12,Sheet1!$Q$12,Sheet1!$W$12,Sheet1!$AC$12,Sheet1!$AE$12,Sheet1!$AG$12,Sheet1!$AI$12,Sheet1!$K$13,Sheet1!$Q$13,Sheet1!$AE$13,Sheet1!$AG$13,Sheet1!$AI$13,Sheet1!$W$14,Sheet1!$AC$14,Sheet1!$AE$14</definedName>
    <definedName name="QB_FORMULA_10" localSheetId="1" hidden="1">Sheet1!$AI$33,Sheet1!$W$34,Sheet1!$AC$34,Sheet1!$AE$34,Sheet1!$AG$34,Sheet1!$AI$34,Sheet1!$G$35,Sheet1!$I$35,Sheet1!$K$35,Sheet1!$M$35,Sheet1!$O$35,Sheet1!$Q$35,Sheet1!$S$35,Sheet1!$U$35,Sheet1!$W$35,Sheet1!$Y$35</definedName>
    <definedName name="QB_FORMULA_11" localSheetId="1" hidden="1">Sheet1!$AA$35,Sheet1!$AC$35,Sheet1!$AE$35,Sheet1!$AG$35,Sheet1!$AI$35,Sheet1!$K$37,Sheet1!$Q$37,Sheet1!$AE$37,Sheet1!$AG$37,Sheet1!$AI$37,Sheet1!$K$38,Sheet1!$Q$38,Sheet1!$AE$38,Sheet1!$AG$38,Sheet1!$AI$38,Sheet1!$G$39</definedName>
    <definedName name="QB_FORMULA_12" localSheetId="1" hidden="1">Sheet1!$I$39,Sheet1!$K$39,Sheet1!$M$39,Sheet1!$O$39,Sheet1!$Q$39,Sheet1!$S$39,Sheet1!$Y$39,Sheet1!$AE$39,Sheet1!$AG$39,Sheet1!$AI$39,Sheet1!$G$40,Sheet1!$I$40,Sheet1!$K$40,Sheet1!$M$40,Sheet1!$O$40,Sheet1!$Q$40</definedName>
    <definedName name="QB_FORMULA_13" localSheetId="1" hidden="1">Sheet1!$S$40,Sheet1!$U$40,Sheet1!$W$40,Sheet1!$Y$40,Sheet1!$AA$40,Sheet1!$AC$40,Sheet1!$AE$40,Sheet1!$AG$40,Sheet1!$AI$40,Sheet1!$K$42,Sheet1!$Q$42,Sheet1!$AE$42,Sheet1!$AG$42,Sheet1!$AI$42,Sheet1!$K$44,Sheet1!$Q$44</definedName>
    <definedName name="QB_FORMULA_14" localSheetId="1" hidden="1">Sheet1!$AE$44,Sheet1!$AG$44,Sheet1!$AI$44,Sheet1!$K$45,Sheet1!$Q$45,Sheet1!$W$45,Sheet1!$AC$45,Sheet1!$AE$45,Sheet1!$AG$45,Sheet1!$AI$45,Sheet1!$K$46,Sheet1!$Q$46,Sheet1!$W$46,Sheet1!$AC$46,Sheet1!$AE$46,Sheet1!$AG$46</definedName>
    <definedName name="QB_FORMULA_15" localSheetId="1" hidden="1">Sheet1!$AI$46,Sheet1!$K$47,Sheet1!$Q$47,Sheet1!$W$47,Sheet1!$AC$47,Sheet1!$AE$47,Sheet1!$AG$47,Sheet1!$AI$47,Sheet1!$K$48,Sheet1!$Q$48,Sheet1!$W$48,Sheet1!$AC$48,Sheet1!$AE$48,Sheet1!$AG$48,Sheet1!$AI$48,Sheet1!$K$49</definedName>
    <definedName name="QB_FORMULA_16" localSheetId="1" hidden="1">Sheet1!$Q$49,Sheet1!$AE$49,Sheet1!$AG$49,Sheet1!$AI$49,Sheet1!$G$50,Sheet1!$I$50,Sheet1!$K$50,Sheet1!$M$50,Sheet1!$O$50,Sheet1!$Q$50,Sheet1!$S$50,Sheet1!$U$50,Sheet1!$W$50,Sheet1!$Y$50,Sheet1!$AA$50,Sheet1!$AC$50</definedName>
    <definedName name="QB_FORMULA_17" localSheetId="1" hidden="1">Sheet1!$AE$50,Sheet1!$AG$50,Sheet1!$AI$50,Sheet1!$K$52,Sheet1!$Q$52,Sheet1!$AE$52,Sheet1!$AG$52,Sheet1!$AI$52,Sheet1!$K$53,Sheet1!$Q$53,Sheet1!$AE$53,Sheet1!$AG$53,Sheet1!$AI$53,Sheet1!$G$54,Sheet1!$I$54,Sheet1!$K$54</definedName>
    <definedName name="QB_FORMULA_18" localSheetId="1" hidden="1">Sheet1!$M$54,Sheet1!$O$54,Sheet1!$Q$54,Sheet1!$S$54,Sheet1!$Y$54,Sheet1!$AE$54,Sheet1!$AG$54,Sheet1!$AI$54,Sheet1!$K$56,Sheet1!$Q$56,Sheet1!$W$56,Sheet1!$AC$56,Sheet1!$AE$56,Sheet1!$AG$56,Sheet1!$AI$56,Sheet1!$K$57</definedName>
    <definedName name="QB_FORMULA_19" localSheetId="1" hidden="1">Sheet1!$Q$57,Sheet1!$W$57,Sheet1!$AC$57,Sheet1!$AE$57,Sheet1!$AG$57,Sheet1!$AI$57,Sheet1!$K$58,Sheet1!$Q$58,Sheet1!$W$58,Sheet1!$AC$58,Sheet1!$AE$58,Sheet1!$AG$58,Sheet1!$AI$58,Sheet1!$G$59,Sheet1!$I$59,Sheet1!$K$59</definedName>
    <definedName name="QB_FORMULA_2" localSheetId="1" hidden="1">Sheet1!$AG$14,Sheet1!$AI$14,Sheet1!$K$15,Sheet1!$Q$15,Sheet1!$AE$15,Sheet1!$AG$15,Sheet1!$AI$15,Sheet1!$W$16,Sheet1!$AC$16,Sheet1!$AE$16,Sheet1!$AG$16,Sheet1!$AI$16,Sheet1!$G$17,Sheet1!$I$17,Sheet1!$K$17,Sheet1!$M$17</definedName>
    <definedName name="QB_FORMULA_20" localSheetId="1" hidden="1">Sheet1!$M$59,Sheet1!$O$59,Sheet1!$Q$59,Sheet1!$S$59,Sheet1!$U$59,Sheet1!$W$59,Sheet1!$Y$59,Sheet1!$AA$59,Sheet1!$AC$59,Sheet1!$AE$59,Sheet1!$AG$59,Sheet1!$AI$59,Sheet1!$K$61,Sheet1!$Q$61,Sheet1!$AE$61,Sheet1!$AG$61</definedName>
    <definedName name="QB_FORMULA_21" localSheetId="1" hidden="1">Sheet1!$AI$61,Sheet1!$W$62,Sheet1!$AC$62,Sheet1!$AE$62,Sheet1!$AG$62,Sheet1!$AI$62,Sheet1!$K$63,Sheet1!$Q$63,Sheet1!$AE$63,Sheet1!$AG$63,Sheet1!$AI$63,Sheet1!$K$64,Sheet1!$Q$64,Sheet1!$W$64,Sheet1!$AC$64,Sheet1!$AE$64</definedName>
    <definedName name="QB_FORMULA_22" localSheetId="1" hidden="1">Sheet1!$AG$64,Sheet1!$AI$64,Sheet1!$K$65,Sheet1!$Q$65,Sheet1!$W$65,Sheet1!$AC$65,Sheet1!$AE$65,Sheet1!$AG$65,Sheet1!$AI$65,Sheet1!$K$66,Sheet1!$Q$66,Sheet1!$AE$66,Sheet1!$AG$66,Sheet1!$AI$66,Sheet1!$K$67,Sheet1!$Q$67</definedName>
    <definedName name="QB_FORMULA_23" localSheetId="1" hidden="1">Sheet1!$AE$67,Sheet1!$AG$67,Sheet1!$AI$67,Sheet1!$K$68,Sheet1!$Q$68,Sheet1!$AE$68,Sheet1!$AG$68,Sheet1!$AI$68,Sheet1!$AE$69,Sheet1!$G$70,Sheet1!$I$70,Sheet1!$K$70,Sheet1!$M$70,Sheet1!$O$70,Sheet1!$Q$70,Sheet1!$S$70</definedName>
    <definedName name="QB_FORMULA_24" localSheetId="1" hidden="1">Sheet1!$U$70,Sheet1!$W$70,Sheet1!$Y$70,Sheet1!$AA$70,Sheet1!$AC$70,Sheet1!$AE$70,Sheet1!$AG$70,Sheet1!$AI$70,Sheet1!$K$72,Sheet1!$Q$72,Sheet1!$AE$72,Sheet1!$AG$72,Sheet1!$AI$72,Sheet1!$K$73,Sheet1!$Q$73,Sheet1!$W$73</definedName>
    <definedName name="QB_FORMULA_25" localSheetId="1" hidden="1">Sheet1!$AC$73,Sheet1!$AE$73,Sheet1!$AG$73,Sheet1!$AI$73,Sheet1!$K$74,Sheet1!$Q$74,Sheet1!$W$74,Sheet1!$AC$74,Sheet1!$AE$74,Sheet1!$AG$74,Sheet1!$AI$74,Sheet1!$K$75,Sheet1!$Q$75,Sheet1!$W$75,Sheet1!$AC$75,Sheet1!$AE$75</definedName>
    <definedName name="QB_FORMULA_26" localSheetId="1" hidden="1">Sheet1!$AG$75,Sheet1!$AI$75,Sheet1!$K$76,Sheet1!$Q$76,Sheet1!$W$76,Sheet1!$AC$76,Sheet1!$AE$76,Sheet1!$AG$76,Sheet1!$AI$76,Sheet1!$K$77,Sheet1!$Q$77,Sheet1!$AE$77,Sheet1!$AG$77,Sheet1!$AI$77,Sheet1!$K$78,Sheet1!$Q$78</definedName>
    <definedName name="QB_FORMULA_27" localSheetId="1" hidden="1">Sheet1!$AE$78,Sheet1!$AG$78,Sheet1!$AI$78,Sheet1!$K$79,Sheet1!$Q$79,Sheet1!$W$79,Sheet1!$AC$79,Sheet1!$AE$79,Sheet1!$AG$79,Sheet1!$AI$79,Sheet1!$G$80,Sheet1!$I$80,Sheet1!$K$80,Sheet1!$M$80,Sheet1!$O$80,Sheet1!$Q$80</definedName>
    <definedName name="QB_FORMULA_28" localSheetId="1" hidden="1">Sheet1!$S$80,Sheet1!$U$80,Sheet1!$W$80,Sheet1!$Y$80,Sheet1!$AA$80,Sheet1!$AC$80,Sheet1!$AE$80,Sheet1!$AG$80,Sheet1!$AI$80,Sheet1!$K$82,Sheet1!$Q$82,Sheet1!$W$82,Sheet1!$AC$82,Sheet1!$AE$82,Sheet1!$AG$82,Sheet1!$AI$82</definedName>
    <definedName name="QB_FORMULA_29" localSheetId="1" hidden="1">Sheet1!$K$83,Sheet1!$Q$83,Sheet1!$W$83,Sheet1!$AC$83,Sheet1!$AE$83,Sheet1!$AG$83,Sheet1!$AI$83,Sheet1!$K$84,Sheet1!$Q$84,Sheet1!$W$84,Sheet1!$AC$84,Sheet1!$AE$84,Sheet1!$AG$84,Sheet1!$AI$84,Sheet1!$K$85,Sheet1!$Q$85</definedName>
    <definedName name="QB_FORMULA_3" localSheetId="1" hidden="1">Sheet1!$O$17,Sheet1!$Q$17,Sheet1!$S$17,Sheet1!$U$17,Sheet1!$W$17,Sheet1!$Y$17,Sheet1!$AA$17,Sheet1!$AC$17,Sheet1!$AE$17,Sheet1!$AG$17,Sheet1!$AI$17,Sheet1!$K$18,Sheet1!$Q$18,Sheet1!$W$18,Sheet1!$AC$18,Sheet1!$AE$18</definedName>
    <definedName name="QB_FORMULA_30" localSheetId="1" hidden="1">Sheet1!$AE$85,Sheet1!$AG$85,Sheet1!$AI$85,Sheet1!$K$86,Sheet1!$Q$86,Sheet1!$W$86,Sheet1!$AC$86,Sheet1!$AE$86,Sheet1!$AG$86,Sheet1!$AI$86,Sheet1!$K$87,Sheet1!$Q$87,Sheet1!$W$87,Sheet1!$AC$87,Sheet1!$AE$87,Sheet1!$AG$87</definedName>
    <definedName name="QB_FORMULA_31" localSheetId="1" hidden="1">Sheet1!$AI$87,Sheet1!$K$89,Sheet1!$Q$89,Sheet1!$AE$89,Sheet1!$AG$89,Sheet1!$AI$89,Sheet1!$K$90,Sheet1!$Q$90,Sheet1!$AE$90,Sheet1!$AG$90,Sheet1!$AI$90,Sheet1!$K$91,Sheet1!$Q$91,Sheet1!$AE$91,Sheet1!$AG$91,Sheet1!$AI$91</definedName>
    <definedName name="QB_FORMULA_32" localSheetId="1" hidden="1">Sheet1!$K$92,Sheet1!$Q$92,Sheet1!$AE$92,Sheet1!$AG$92,Sheet1!$AI$92,Sheet1!$K$93,Sheet1!$Q$93,Sheet1!$AE$93,Sheet1!$AG$93,Sheet1!$AI$93,Sheet1!$K$94,Sheet1!$Q$94,Sheet1!$AE$94,Sheet1!$AG$94,Sheet1!$AI$94,Sheet1!$K$95</definedName>
    <definedName name="QB_FORMULA_33" localSheetId="1" hidden="1">Sheet1!$Q$95,Sheet1!$AE$95,Sheet1!$AG$95,Sheet1!$AI$95,Sheet1!$K$96,Sheet1!$Q$96,Sheet1!$W$96,Sheet1!$AC$96,Sheet1!$AE$96,Sheet1!$AG$96,Sheet1!$AI$96,Sheet1!$G$97,Sheet1!$I$97,Sheet1!$K$97,Sheet1!$M$97,Sheet1!$O$97</definedName>
    <definedName name="QB_FORMULA_34" localSheetId="1" hidden="1">Sheet1!$Q$97,Sheet1!$S$97,Sheet1!$U$97,Sheet1!$W$97,Sheet1!$Y$97,Sheet1!$AA$97,Sheet1!$AC$97,Sheet1!$AE$97,Sheet1!$AG$97,Sheet1!$AI$97,Sheet1!$K$98,Sheet1!$Q$98,Sheet1!$AE$98,Sheet1!$AG$98,Sheet1!$AI$98,Sheet1!$K$99</definedName>
    <definedName name="QB_FORMULA_35" localSheetId="1" hidden="1">Sheet1!$Q$99,Sheet1!$W$99,Sheet1!$AC$99,Sheet1!$AE$99,Sheet1!$AG$99,Sheet1!$AI$99,Sheet1!$K$100,Sheet1!$Q$100,Sheet1!$W$100,Sheet1!$AC$100,Sheet1!$AE$100,Sheet1!$AG$100,Sheet1!$AI$100,Sheet1!$G$101,Sheet1!$I$101,Sheet1!$K$101</definedName>
    <definedName name="QB_FORMULA_36" localSheetId="1" hidden="1">Sheet1!$M$101,Sheet1!$O$101,Sheet1!$Q$101,Sheet1!$S$101,Sheet1!$U$101,Sheet1!$W$101,Sheet1!$Y$101,Sheet1!$AA$101,Sheet1!$AC$101,Sheet1!$AE$101,Sheet1!$AG$101,Sheet1!$AI$101,Sheet1!$G$102,Sheet1!$I$102,Sheet1!$K$102,Sheet1!$M$102</definedName>
    <definedName name="QB_FORMULA_37" localSheetId="1" hidden="1">Sheet1!$O$102,Sheet1!$Q$102,Sheet1!$S$102,Sheet1!$U$102,Sheet1!$W$102,Sheet1!$Y$102,Sheet1!$AA$102,Sheet1!$AC$102,Sheet1!$AE$102,Sheet1!$AG$102,Sheet1!$AI$102,Sheet1!$G$103,Sheet1!$I$103,Sheet1!$K$103,Sheet1!$M$103,Sheet1!$O$103</definedName>
    <definedName name="QB_FORMULA_38" localSheetId="1" hidden="1">Sheet1!$Q$103,Sheet1!$S$103,Sheet1!$U$103,Sheet1!$W$103,Sheet1!$Y$103,Sheet1!$AA$103,Sheet1!$AC$103,Sheet1!$AE$103,Sheet1!$AG$103,Sheet1!$AI$103,Sheet1!$K$106,Sheet1!$Q$106,Sheet1!$W$106,Sheet1!$AC$106,Sheet1!$AE$106,Sheet1!$AG$106</definedName>
    <definedName name="QB_FORMULA_39" localSheetId="1" hidden="1">Sheet1!$AI$106,Sheet1!$G$107,Sheet1!$I$107,Sheet1!$K$107,Sheet1!$M$107,Sheet1!$O$107,Sheet1!$Q$107,Sheet1!$S$107,Sheet1!$U$107,Sheet1!$W$107,Sheet1!$Y$107,Sheet1!$AA$107,Sheet1!$AC$107,Sheet1!$AE$107,Sheet1!$AG$107,Sheet1!$AI$107</definedName>
    <definedName name="QB_FORMULA_4" localSheetId="1" hidden="1">Sheet1!$AG$18,Sheet1!$AI$18,Sheet1!$K$19,Sheet1!$Q$19,Sheet1!$W$19,Sheet1!$AC$19,Sheet1!$AE$19,Sheet1!$AG$19,Sheet1!$AI$19,Sheet1!$K$21,Sheet1!$Q$21,Sheet1!$AE$21,Sheet1!$AG$21,Sheet1!$AI$21,Sheet1!$K$22,Sheet1!$Q$22</definedName>
    <definedName name="QB_FORMULA_40" localSheetId="1" hidden="1">Sheet1!$G$108,Sheet1!$I$108,Sheet1!$K$108,Sheet1!$M$108,Sheet1!$O$108,Sheet1!$Q$108,Sheet1!$S$108,Sheet1!$U$108,Sheet1!$W$108,Sheet1!$Y$108,Sheet1!$AA$108,Sheet1!$AC$108,Sheet1!$AE$108,Sheet1!$AG$108,Sheet1!$AI$108,Sheet1!$G$109</definedName>
    <definedName name="QB_FORMULA_41" localSheetId="1" hidden="1">Sheet1!$I$109,Sheet1!$K$109,Sheet1!$M$109,Sheet1!$O$109,Sheet1!$Q$109,Sheet1!$S$109,Sheet1!$U$109,Sheet1!$W$109,Sheet1!$Y$109,Sheet1!$AA$109,Sheet1!$AC$109,Sheet1!$AE$109,Sheet1!$AG$109,Sheet1!$AI$109</definedName>
    <definedName name="QB_FORMULA_5" localSheetId="1" hidden="1">Sheet1!$AE$22,Sheet1!$AG$22,Sheet1!$AI$22,Sheet1!$K$23,Sheet1!$Q$23,Sheet1!$W$23,Sheet1!$AC$23,Sheet1!$AE$23,Sheet1!$AG$23,Sheet1!$AI$23,Sheet1!$K$24,Sheet1!$Q$24,Sheet1!$W$24,Sheet1!$AC$24,Sheet1!$AE$24,Sheet1!$AG$24</definedName>
    <definedName name="QB_FORMULA_6" localSheetId="1" hidden="1">Sheet1!$AI$24,Sheet1!$K$25,Sheet1!$Q$25,Sheet1!$AE$25,Sheet1!$AG$25,Sheet1!$AI$25,Sheet1!$W$26,Sheet1!$AC$26,Sheet1!$AE$26,Sheet1!$AG$26,Sheet1!$AI$26,Sheet1!$W$27,Sheet1!$AC$27,Sheet1!$AE$27,Sheet1!$AG$27,Sheet1!$AI$27</definedName>
    <definedName name="QB_FORMULA_7" localSheetId="1" hidden="1">Sheet1!$G$28,Sheet1!$I$28,Sheet1!$K$28,Sheet1!$M$28,Sheet1!$O$28,Sheet1!$Q$28,Sheet1!$S$28,Sheet1!$U$28,Sheet1!$W$28,Sheet1!$Y$28,Sheet1!$AA$28,Sheet1!$AC$28,Sheet1!$AE$28,Sheet1!$AG$28,Sheet1!$AI$28,Sheet1!$K$29</definedName>
    <definedName name="QB_FORMULA_8" localSheetId="1" hidden="1">Sheet1!$Q$29,Sheet1!$W$29,Sheet1!$AC$29,Sheet1!$AE$29,Sheet1!$AG$29,Sheet1!$AI$29,Sheet1!$W$30,Sheet1!$AC$30,Sheet1!$AE$30,Sheet1!$AG$30,Sheet1!$AI$30,Sheet1!$G$31,Sheet1!$I$31,Sheet1!$K$31,Sheet1!$M$31,Sheet1!$O$31</definedName>
    <definedName name="QB_FORMULA_9" localSheetId="1" hidden="1">Sheet1!$Q$31,Sheet1!$S$31,Sheet1!$U$31,Sheet1!$W$31,Sheet1!$Y$31,Sheet1!$AA$31,Sheet1!$AC$31,Sheet1!$AE$31,Sheet1!$AG$31,Sheet1!$AI$31,Sheet1!$K$33,Sheet1!$Q$33,Sheet1!$W$33,Sheet1!$AC$33,Sheet1!$AE$33,Sheet1!$AG$33</definedName>
    <definedName name="QB_ROW_100240" localSheetId="1" hidden="1">Sheet1!$E$66</definedName>
    <definedName name="QB_ROW_102240" localSheetId="1" hidden="1">Sheet1!$E$65</definedName>
    <definedName name="QB_ROW_104030" localSheetId="1" hidden="1">Sheet1!$D$51</definedName>
    <definedName name="QB_ROW_104330" localSheetId="1" hidden="1">Sheet1!$D$54</definedName>
    <definedName name="QB_ROW_105240" localSheetId="1" hidden="1">Sheet1!$E$52</definedName>
    <definedName name="QB_ROW_106240" localSheetId="1" hidden="1">Sheet1!$E$53</definedName>
    <definedName name="QB_ROW_107230" localSheetId="1" hidden="1">Sheet1!$D$42</definedName>
    <definedName name="QB_ROW_115240" localSheetId="1" hidden="1">Sheet1!$E$63</definedName>
    <definedName name="QB_ROW_116240" localSheetId="1" hidden="1">Sheet1!$E$67</definedName>
    <definedName name="QB_ROW_117240" localSheetId="1" hidden="1">Sheet1!$E$84</definedName>
    <definedName name="QB_ROW_119250" localSheetId="1" hidden="1">Sheet1!$F$14</definedName>
    <definedName name="QB_ROW_121250" localSheetId="1" hidden="1">Sheet1!$F$23</definedName>
    <definedName name="QB_ROW_122250" localSheetId="1" hidden="1">Sheet1!$F$21</definedName>
    <definedName name="QB_ROW_123250" localSheetId="1" hidden="1">Sheet1!$F$24</definedName>
    <definedName name="QB_ROW_124030" localSheetId="1" hidden="1">Sheet1!$D$32</definedName>
    <definedName name="QB_ROW_124330" localSheetId="1" hidden="1">Sheet1!$D$35</definedName>
    <definedName name="QB_ROW_125250" localSheetId="1" hidden="1">Sheet1!$F$13</definedName>
    <definedName name="QB_ROW_127250" localSheetId="1" hidden="1">Sheet1!$F$12</definedName>
    <definedName name="QB_ROW_128250" localSheetId="1" hidden="1">Sheet1!$F$11</definedName>
    <definedName name="QB_ROW_130250" localSheetId="1" hidden="1">Sheet1!$F$25</definedName>
    <definedName name="QB_ROW_132230" localSheetId="1" hidden="1">Sheet1!$D$106</definedName>
    <definedName name="QB_ROW_133250" localSheetId="1" hidden="1">Sheet1!$F$8</definedName>
    <definedName name="QB_ROW_134250" localSheetId="1" hidden="1">Sheet1!$F$22</definedName>
    <definedName name="QB_ROW_135240" localSheetId="1" hidden="1">Sheet1!$E$76</definedName>
    <definedName name="QB_ROW_136240" localSheetId="1" hidden="1">Sheet1!$E$77</definedName>
    <definedName name="QB_ROW_137240" localSheetId="1" hidden="1">Sheet1!$E$99</definedName>
    <definedName name="QB_ROW_138250" localSheetId="1" hidden="1">Sheet1!$F$9</definedName>
    <definedName name="QB_ROW_139250" localSheetId="1" hidden="1">Sheet1!$F$15</definedName>
    <definedName name="QB_ROW_140250" localSheetId="1" hidden="1">Sheet1!$F$26</definedName>
    <definedName name="QB_ROW_141240" localSheetId="1" hidden="1">Sheet1!$E$98</definedName>
    <definedName name="QB_ROW_142250" localSheetId="1" hidden="1">Sheet1!$F$89</definedName>
    <definedName name="QB_ROW_143250" localSheetId="1" hidden="1">Sheet1!$F$90</definedName>
    <definedName name="QB_ROW_144250" localSheetId="1" hidden="1">Sheet1!$F$91</definedName>
    <definedName name="QB_ROW_145250" localSheetId="1" hidden="1">Sheet1!$F$92</definedName>
    <definedName name="QB_ROW_146250" localSheetId="1" hidden="1">Sheet1!$F$93</definedName>
    <definedName name="QB_ROW_147250" localSheetId="1" hidden="1">Sheet1!$F$94</definedName>
    <definedName name="QB_ROW_148250" localSheetId="1" hidden="1">Sheet1!$F$95</definedName>
    <definedName name="QB_ROW_149250" localSheetId="1" hidden="1">Sheet1!$F$10</definedName>
    <definedName name="QB_ROW_150240" localSheetId="1" hidden="1">Sheet1!$E$6</definedName>
    <definedName name="QB_ROW_17030" localSheetId="1" hidden="1">Sheet1!$D$36</definedName>
    <definedName name="QB_ROW_17330" localSheetId="1" hidden="1">Sheet1!$D$39</definedName>
    <definedName name="QB_ROW_18301" localSheetId="1" hidden="1">Sheet1!$A$109</definedName>
    <definedName name="QB_ROW_19011" localSheetId="1" hidden="1">Sheet1!$B$3</definedName>
    <definedName name="QB_ROW_19311" localSheetId="1" hidden="1">Sheet1!$B$103</definedName>
    <definedName name="QB_ROW_20021" localSheetId="1" hidden="1">Sheet1!$C$4</definedName>
    <definedName name="QB_ROW_20240" localSheetId="1" hidden="1">Sheet1!$E$19</definedName>
    <definedName name="QB_ROW_20321" localSheetId="1" hidden="1">Sheet1!$C$40</definedName>
    <definedName name="QB_ROW_21021" localSheetId="1" hidden="1">Sheet1!$C$41</definedName>
    <definedName name="QB_ROW_21321" localSheetId="1" hidden="1">Sheet1!$C$102</definedName>
    <definedName name="QB_ROW_22011" localSheetId="1" hidden="1">Sheet1!$B$104</definedName>
    <definedName name="QB_ROW_22311" localSheetId="1" hidden="1">Sheet1!$B$108</definedName>
    <definedName name="QB_ROW_23021" localSheetId="1" hidden="1">Sheet1!$C$105</definedName>
    <definedName name="QB_ROW_23321" localSheetId="1" hidden="1">Sheet1!$C$107</definedName>
    <definedName name="QB_ROW_52240" localSheetId="1" hidden="1">Sheet1!$E$33</definedName>
    <definedName name="QB_ROW_53240" localSheetId="1" hidden="1">Sheet1!$E$34</definedName>
    <definedName name="QB_ROW_54040" localSheetId="1" hidden="1">Sheet1!$E$20</definedName>
    <definedName name="QB_ROW_54250" localSheetId="1" hidden="1">Sheet1!$F$27</definedName>
    <definedName name="QB_ROW_54340" localSheetId="1" hidden="1">Sheet1!$E$28</definedName>
    <definedName name="QB_ROW_55240" localSheetId="1" hidden="1">Sheet1!$E$18</definedName>
    <definedName name="QB_ROW_56040" localSheetId="1" hidden="1">Sheet1!$E$7</definedName>
    <definedName name="QB_ROW_56250" localSheetId="1" hidden="1">Sheet1!$F$16</definedName>
    <definedName name="QB_ROW_56340" localSheetId="1" hidden="1">Sheet1!$E$17</definedName>
    <definedName name="QB_ROW_57240" localSheetId="1" hidden="1">Sheet1!$E$29</definedName>
    <definedName name="QB_ROW_58240" localSheetId="1" hidden="1">Sheet1!$E$30</definedName>
    <definedName name="QB_ROW_60240" localSheetId="1" hidden="1">Sheet1!$E$37</definedName>
    <definedName name="QB_ROW_61240" localSheetId="1" hidden="1">Sheet1!$E$38</definedName>
    <definedName name="QB_ROW_62030" localSheetId="1" hidden="1">Sheet1!$D$81</definedName>
    <definedName name="QB_ROW_62240" localSheetId="1" hidden="1">Sheet1!$E$100</definedName>
    <definedName name="QB_ROW_62330" localSheetId="1" hidden="1">Sheet1!$D$101</definedName>
    <definedName name="QB_ROW_63240" localSheetId="1" hidden="1">Sheet1!$E$86</definedName>
    <definedName name="QB_ROW_64040" localSheetId="1" hidden="1">Sheet1!$E$88</definedName>
    <definedName name="QB_ROW_64250" localSheetId="1" hidden="1">Sheet1!$F$96</definedName>
    <definedName name="QB_ROW_64340" localSheetId="1" hidden="1">Sheet1!$E$97</definedName>
    <definedName name="QB_ROW_65240" localSheetId="1" hidden="1">Sheet1!$E$82</definedName>
    <definedName name="QB_ROW_66240" localSheetId="1" hidden="1">Sheet1!$E$83</definedName>
    <definedName name="QB_ROW_67240" localSheetId="1" hidden="1">Sheet1!$E$85</definedName>
    <definedName name="QB_ROW_69240" localSheetId="1" hidden="1">Sheet1!$E$87</definedName>
    <definedName name="QB_ROW_70030" localSheetId="1" hidden="1">Sheet1!$D$55</definedName>
    <definedName name="QB_ROW_70330" localSheetId="1" hidden="1">Sheet1!$D$59</definedName>
    <definedName name="QB_ROW_71240" localSheetId="1" hidden="1">Sheet1!$E$58</definedName>
    <definedName name="QB_ROW_74240" localSheetId="1" hidden="1">Sheet1!$E$56</definedName>
    <definedName name="QB_ROW_75240" localSheetId="1" hidden="1">Sheet1!$E$57</definedName>
    <definedName name="QB_ROW_76030" localSheetId="1" hidden="1">Sheet1!$D$43</definedName>
    <definedName name="QB_ROW_76330" localSheetId="1" hidden="1">Sheet1!$D$50</definedName>
    <definedName name="QB_ROW_77240" localSheetId="1" hidden="1">Sheet1!$E$49</definedName>
    <definedName name="QB_ROW_78240" localSheetId="1" hidden="1">Sheet1!$E$44</definedName>
    <definedName name="QB_ROW_79240" localSheetId="1" hidden="1">Sheet1!$E$45</definedName>
    <definedName name="QB_ROW_80240" localSheetId="1" hidden="1">Sheet1!$E$46</definedName>
    <definedName name="QB_ROW_81240" localSheetId="1" hidden="1">Sheet1!$E$47</definedName>
    <definedName name="QB_ROW_82240" localSheetId="1" hidden="1">Sheet1!$E$48</definedName>
    <definedName name="QB_ROW_83030" localSheetId="1" hidden="1">Sheet1!$D$71</definedName>
    <definedName name="QB_ROW_83330" localSheetId="1" hidden="1">Sheet1!$D$80</definedName>
    <definedName name="QB_ROW_84240" localSheetId="1" hidden="1">Sheet1!$E$75</definedName>
    <definedName name="QB_ROW_85240" localSheetId="1" hidden="1">Sheet1!$E$72</definedName>
    <definedName name="QB_ROW_86240" localSheetId="1" hidden="1">Sheet1!$E$73</definedName>
    <definedName name="QB_ROW_87240" localSheetId="1" hidden="1">Sheet1!$E$78</definedName>
    <definedName name="QB_ROW_88240" localSheetId="1" hidden="1">Sheet1!$E$79</definedName>
    <definedName name="QB_ROW_89240" localSheetId="1" hidden="1">Sheet1!$E$74</definedName>
    <definedName name="QB_ROW_90030" localSheetId="1" hidden="1">Sheet1!$D$60</definedName>
    <definedName name="QB_ROW_90240" localSheetId="1" hidden="1">Sheet1!$E$69</definedName>
    <definedName name="QB_ROW_9030" localSheetId="1" hidden="1">Sheet1!$D$5</definedName>
    <definedName name="QB_ROW_90330" localSheetId="1" hidden="1">Sheet1!$D$70</definedName>
    <definedName name="QB_ROW_9330" localSheetId="1" hidden="1">Sheet1!$D$31</definedName>
    <definedName name="QB_ROW_94240" localSheetId="1" hidden="1">Sheet1!$E$62</definedName>
    <definedName name="QB_ROW_95240" localSheetId="1" hidden="1">Sheet1!$E$68</definedName>
    <definedName name="QB_ROW_96240" localSheetId="1" hidden="1">Sheet1!$E$61</definedName>
    <definedName name="QB_ROW_98240" localSheetId="1" hidden="1">Sheet1!$E$64</definedName>
    <definedName name="QBCANSUPPORTUPDATE" localSheetId="1">TRUE</definedName>
    <definedName name="QBCOMPANYFILENAME" localSheetId="1">"C:\Users\Public\Documents\Intuit\QuickBooks\Company Files\PTA.qbw"</definedName>
    <definedName name="QBENDDATE" localSheetId="1">20160630</definedName>
    <definedName name="QBHEADERSONSCREEN" localSheetId="1">FALSE</definedName>
    <definedName name="QBMETADATASIZE" localSheetId="1">5802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7</definedName>
    <definedName name="QBREPORTCOMPANYID" localSheetId="1">"0b127739fec74158bf8c4677f31b448c"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6</definedName>
    <definedName name="QBSTARTDATE" localSheetId="1">20150701</definedName>
  </definedNames>
  <calcPr calcId="145621"/>
</workbook>
</file>

<file path=xl/calcChain.xml><?xml version="1.0" encoding="utf-8"?>
<calcChain xmlns="http://schemas.openxmlformats.org/spreadsheetml/2006/main">
  <c r="C32" i="3" l="1"/>
  <c r="C36" i="3" s="1"/>
  <c r="AI109" i="1"/>
  <c r="AG109" i="1"/>
  <c r="AE109" i="1"/>
  <c r="AC109" i="1"/>
  <c r="AA109" i="1"/>
  <c r="Y109" i="1"/>
  <c r="W109" i="1"/>
  <c r="U109" i="1"/>
  <c r="S109" i="1"/>
  <c r="Q109" i="1"/>
  <c r="O109" i="1"/>
  <c r="M109" i="1"/>
  <c r="K109" i="1"/>
  <c r="I109" i="1"/>
  <c r="G109" i="1"/>
  <c r="AI108" i="1"/>
  <c r="AG108" i="1"/>
  <c r="AE108" i="1"/>
  <c r="AC108" i="1"/>
  <c r="AA108" i="1"/>
  <c r="Y108" i="1"/>
  <c r="W108" i="1"/>
  <c r="U108" i="1"/>
  <c r="S108" i="1"/>
  <c r="Q108" i="1"/>
  <c r="O108" i="1"/>
  <c r="M108" i="1"/>
  <c r="K108" i="1"/>
  <c r="I108" i="1"/>
  <c r="G108" i="1"/>
  <c r="AI107" i="1"/>
  <c r="AG107" i="1"/>
  <c r="AE107" i="1"/>
  <c r="AC107" i="1"/>
  <c r="AA107" i="1"/>
  <c r="Y107" i="1"/>
  <c r="W107" i="1"/>
  <c r="U107" i="1"/>
  <c r="S107" i="1"/>
  <c r="Q107" i="1"/>
  <c r="O107" i="1"/>
  <c r="M107" i="1"/>
  <c r="K107" i="1"/>
  <c r="I107" i="1"/>
  <c r="G107" i="1"/>
  <c r="AI106" i="1"/>
  <c r="AG106" i="1"/>
  <c r="AE106" i="1"/>
  <c r="AC106" i="1"/>
  <c r="W106" i="1"/>
  <c r="Q106" i="1"/>
  <c r="K106" i="1"/>
  <c r="AI103" i="1"/>
  <c r="AG103" i="1"/>
  <c r="AE103" i="1"/>
  <c r="AC103" i="1"/>
  <c r="AA103" i="1"/>
  <c r="Y103" i="1"/>
  <c r="W103" i="1"/>
  <c r="U103" i="1"/>
  <c r="S103" i="1"/>
  <c r="Q103" i="1"/>
  <c r="O103" i="1"/>
  <c r="M103" i="1"/>
  <c r="K103" i="1"/>
  <c r="I103" i="1"/>
  <c r="G103" i="1"/>
  <c r="AI102" i="1"/>
  <c r="AG102" i="1"/>
  <c r="AE102" i="1"/>
  <c r="AC102" i="1"/>
  <c r="AA102" i="1"/>
  <c r="Y102" i="1"/>
  <c r="W102" i="1"/>
  <c r="U102" i="1"/>
  <c r="S102" i="1"/>
  <c r="Q102" i="1"/>
  <c r="O102" i="1"/>
  <c r="M102" i="1"/>
  <c r="K102" i="1"/>
  <c r="I102" i="1"/>
  <c r="G102" i="1"/>
  <c r="AI101" i="1"/>
  <c r="AG101" i="1"/>
  <c r="AE101" i="1"/>
  <c r="AC101" i="1"/>
  <c r="AA101" i="1"/>
  <c r="Y101" i="1"/>
  <c r="W101" i="1"/>
  <c r="U101" i="1"/>
  <c r="S101" i="1"/>
  <c r="Q101" i="1"/>
  <c r="O101" i="1"/>
  <c r="M101" i="1"/>
  <c r="K101" i="1"/>
  <c r="I101" i="1"/>
  <c r="G101" i="1"/>
  <c r="AI100" i="1"/>
  <c r="AG100" i="1"/>
  <c r="AE100" i="1"/>
  <c r="AC100" i="1"/>
  <c r="W100" i="1"/>
  <c r="Q100" i="1"/>
  <c r="K100" i="1"/>
  <c r="AI99" i="1"/>
  <c r="AG99" i="1"/>
  <c r="AE99" i="1"/>
  <c r="AC99" i="1"/>
  <c r="W99" i="1"/>
  <c r="Q99" i="1"/>
  <c r="K99" i="1"/>
  <c r="AI98" i="1"/>
  <c r="AG98" i="1"/>
  <c r="AE98" i="1"/>
  <c r="Q98" i="1"/>
  <c r="K98" i="1"/>
  <c r="AI97" i="1"/>
  <c r="AG97" i="1"/>
  <c r="AE97" i="1"/>
  <c r="AC97" i="1"/>
  <c r="AA97" i="1"/>
  <c r="Y97" i="1"/>
  <c r="W97" i="1"/>
  <c r="U97" i="1"/>
  <c r="S97" i="1"/>
  <c r="Q97" i="1"/>
  <c r="O97" i="1"/>
  <c r="M97" i="1"/>
  <c r="K97" i="1"/>
  <c r="I97" i="1"/>
  <c r="G97" i="1"/>
  <c r="AI96" i="1"/>
  <c r="AG96" i="1"/>
  <c r="AE96" i="1"/>
  <c r="AC96" i="1"/>
  <c r="W96" i="1"/>
  <c r="Q96" i="1"/>
  <c r="K96" i="1"/>
  <c r="AI95" i="1"/>
  <c r="AG95" i="1"/>
  <c r="AE95" i="1"/>
  <c r="Q95" i="1"/>
  <c r="K95" i="1"/>
  <c r="AI94" i="1"/>
  <c r="AG94" i="1"/>
  <c r="AE94" i="1"/>
  <c r="Q94" i="1"/>
  <c r="K94" i="1"/>
  <c r="AI93" i="1"/>
  <c r="AG93" i="1"/>
  <c r="AE93" i="1"/>
  <c r="Q93" i="1"/>
  <c r="K93" i="1"/>
  <c r="AI92" i="1"/>
  <c r="AG92" i="1"/>
  <c r="AE92" i="1"/>
  <c r="Q92" i="1"/>
  <c r="K92" i="1"/>
  <c r="AI91" i="1"/>
  <c r="AG91" i="1"/>
  <c r="AE91" i="1"/>
  <c r="Q91" i="1"/>
  <c r="K91" i="1"/>
  <c r="AI90" i="1"/>
  <c r="AG90" i="1"/>
  <c r="AE90" i="1"/>
  <c r="Q90" i="1"/>
  <c r="K90" i="1"/>
  <c r="AI89" i="1"/>
  <c r="AG89" i="1"/>
  <c r="AE89" i="1"/>
  <c r="Q89" i="1"/>
  <c r="K89" i="1"/>
  <c r="AI87" i="1"/>
  <c r="AG87" i="1"/>
  <c r="AE87" i="1"/>
  <c r="AC87" i="1"/>
  <c r="W87" i="1"/>
  <c r="Q87" i="1"/>
  <c r="K87" i="1"/>
  <c r="AI86" i="1"/>
  <c r="AG86" i="1"/>
  <c r="AE86" i="1"/>
  <c r="AC86" i="1"/>
  <c r="W86" i="1"/>
  <c r="Q86" i="1"/>
  <c r="K86" i="1"/>
  <c r="AI85" i="1"/>
  <c r="AG85" i="1"/>
  <c r="AE85" i="1"/>
  <c r="Q85" i="1"/>
  <c r="K85" i="1"/>
  <c r="AI84" i="1"/>
  <c r="AG84" i="1"/>
  <c r="AE84" i="1"/>
  <c r="AC84" i="1"/>
  <c r="W84" i="1"/>
  <c r="Q84" i="1"/>
  <c r="K84" i="1"/>
  <c r="AI83" i="1"/>
  <c r="AG83" i="1"/>
  <c r="AE83" i="1"/>
  <c r="AC83" i="1"/>
  <c r="W83" i="1"/>
  <c r="Q83" i="1"/>
  <c r="K83" i="1"/>
  <c r="AI82" i="1"/>
  <c r="AG82" i="1"/>
  <c r="AE82" i="1"/>
  <c r="AC82" i="1"/>
  <c r="W82" i="1"/>
  <c r="Q82" i="1"/>
  <c r="K82" i="1"/>
  <c r="AI80" i="1"/>
  <c r="AG80" i="1"/>
  <c r="AE80" i="1"/>
  <c r="AC80" i="1"/>
  <c r="AA80" i="1"/>
  <c r="Y80" i="1"/>
  <c r="W80" i="1"/>
  <c r="U80" i="1"/>
  <c r="S80" i="1"/>
  <c r="Q80" i="1"/>
  <c r="O80" i="1"/>
  <c r="M80" i="1"/>
  <c r="K80" i="1"/>
  <c r="I80" i="1"/>
  <c r="G80" i="1"/>
  <c r="AI79" i="1"/>
  <c r="AG79" i="1"/>
  <c r="AE79" i="1"/>
  <c r="AC79" i="1"/>
  <c r="W79" i="1"/>
  <c r="Q79" i="1"/>
  <c r="K79" i="1"/>
  <c r="AI78" i="1"/>
  <c r="AG78" i="1"/>
  <c r="AE78" i="1"/>
  <c r="Q78" i="1"/>
  <c r="K78" i="1"/>
  <c r="AI77" i="1"/>
  <c r="AG77" i="1"/>
  <c r="AE77" i="1"/>
  <c r="Q77" i="1"/>
  <c r="K77" i="1"/>
  <c r="AI76" i="1"/>
  <c r="AG76" i="1"/>
  <c r="AE76" i="1"/>
  <c r="AC76" i="1"/>
  <c r="W76" i="1"/>
  <c r="Q76" i="1"/>
  <c r="K76" i="1"/>
  <c r="AI75" i="1"/>
  <c r="AG75" i="1"/>
  <c r="AE75" i="1"/>
  <c r="AC75" i="1"/>
  <c r="W75" i="1"/>
  <c r="Q75" i="1"/>
  <c r="K75" i="1"/>
  <c r="AI74" i="1"/>
  <c r="AG74" i="1"/>
  <c r="AE74" i="1"/>
  <c r="AC74" i="1"/>
  <c r="W74" i="1"/>
  <c r="Q74" i="1"/>
  <c r="K74" i="1"/>
  <c r="AI73" i="1"/>
  <c r="AG73" i="1"/>
  <c r="AE73" i="1"/>
  <c r="AC73" i="1"/>
  <c r="W73" i="1"/>
  <c r="Q73" i="1"/>
  <c r="K73" i="1"/>
  <c r="AI72" i="1"/>
  <c r="AG72" i="1"/>
  <c r="AE72" i="1"/>
  <c r="Q72" i="1"/>
  <c r="K72" i="1"/>
  <c r="AI70" i="1"/>
  <c r="AG70" i="1"/>
  <c r="AE70" i="1"/>
  <c r="AC70" i="1"/>
  <c r="AA70" i="1"/>
  <c r="Y70" i="1"/>
  <c r="W70" i="1"/>
  <c r="U70" i="1"/>
  <c r="S70" i="1"/>
  <c r="Q70" i="1"/>
  <c r="O70" i="1"/>
  <c r="M70" i="1"/>
  <c r="K70" i="1"/>
  <c r="I70" i="1"/>
  <c r="G70" i="1"/>
  <c r="AE69" i="1"/>
  <c r="AI68" i="1"/>
  <c r="AG68" i="1"/>
  <c r="AE68" i="1"/>
  <c r="Q68" i="1"/>
  <c r="K68" i="1"/>
  <c r="AI67" i="1"/>
  <c r="AG67" i="1"/>
  <c r="AE67" i="1"/>
  <c r="Q67" i="1"/>
  <c r="K67" i="1"/>
  <c r="AI66" i="1"/>
  <c r="AG66" i="1"/>
  <c r="AE66" i="1"/>
  <c r="Q66" i="1"/>
  <c r="K66" i="1"/>
  <c r="AI65" i="1"/>
  <c r="AG65" i="1"/>
  <c r="AE65" i="1"/>
  <c r="AC65" i="1"/>
  <c r="W65" i="1"/>
  <c r="Q65" i="1"/>
  <c r="K65" i="1"/>
  <c r="AI64" i="1"/>
  <c r="AG64" i="1"/>
  <c r="AE64" i="1"/>
  <c r="AC64" i="1"/>
  <c r="W64" i="1"/>
  <c r="Q64" i="1"/>
  <c r="K64" i="1"/>
  <c r="AI63" i="1"/>
  <c r="AG63" i="1"/>
  <c r="AE63" i="1"/>
  <c r="Q63" i="1"/>
  <c r="K63" i="1"/>
  <c r="AI62" i="1"/>
  <c r="AG62" i="1"/>
  <c r="AE62" i="1"/>
  <c r="AC62" i="1"/>
  <c r="W62" i="1"/>
  <c r="AI61" i="1"/>
  <c r="AG61" i="1"/>
  <c r="AE61" i="1"/>
  <c r="Q61" i="1"/>
  <c r="K61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AI58" i="1"/>
  <c r="AG58" i="1"/>
  <c r="AE58" i="1"/>
  <c r="AC58" i="1"/>
  <c r="W58" i="1"/>
  <c r="Q58" i="1"/>
  <c r="K58" i="1"/>
  <c r="AI57" i="1"/>
  <c r="AG57" i="1"/>
  <c r="AE57" i="1"/>
  <c r="AC57" i="1"/>
  <c r="W57" i="1"/>
  <c r="Q57" i="1"/>
  <c r="K57" i="1"/>
  <c r="AI56" i="1"/>
  <c r="AG56" i="1"/>
  <c r="AE56" i="1"/>
  <c r="AC56" i="1"/>
  <c r="W56" i="1"/>
  <c r="Q56" i="1"/>
  <c r="K56" i="1"/>
  <c r="AI54" i="1"/>
  <c r="AG54" i="1"/>
  <c r="AE54" i="1"/>
  <c r="Y54" i="1"/>
  <c r="S54" i="1"/>
  <c r="Q54" i="1"/>
  <c r="O54" i="1"/>
  <c r="M54" i="1"/>
  <c r="K54" i="1"/>
  <c r="I54" i="1"/>
  <c r="G54" i="1"/>
  <c r="AI53" i="1"/>
  <c r="AG53" i="1"/>
  <c r="AE53" i="1"/>
  <c r="Q53" i="1"/>
  <c r="K53" i="1"/>
  <c r="AI52" i="1"/>
  <c r="AG52" i="1"/>
  <c r="AE52" i="1"/>
  <c r="Q52" i="1"/>
  <c r="K52" i="1"/>
  <c r="AI50" i="1"/>
  <c r="AG50" i="1"/>
  <c r="AE50" i="1"/>
  <c r="AC50" i="1"/>
  <c r="AA50" i="1"/>
  <c r="Y50" i="1"/>
  <c r="W50" i="1"/>
  <c r="U50" i="1"/>
  <c r="S50" i="1"/>
  <c r="Q50" i="1"/>
  <c r="O50" i="1"/>
  <c r="M50" i="1"/>
  <c r="K50" i="1"/>
  <c r="I50" i="1"/>
  <c r="G50" i="1"/>
  <c r="AI49" i="1"/>
  <c r="AG49" i="1"/>
  <c r="AE49" i="1"/>
  <c r="Q49" i="1"/>
  <c r="K49" i="1"/>
  <c r="AI48" i="1"/>
  <c r="AG48" i="1"/>
  <c r="AE48" i="1"/>
  <c r="AC48" i="1"/>
  <c r="W48" i="1"/>
  <c r="Q48" i="1"/>
  <c r="K48" i="1"/>
  <c r="AI47" i="1"/>
  <c r="AG47" i="1"/>
  <c r="AE47" i="1"/>
  <c r="AC47" i="1"/>
  <c r="W47" i="1"/>
  <c r="Q47" i="1"/>
  <c r="K47" i="1"/>
  <c r="AI46" i="1"/>
  <c r="AG46" i="1"/>
  <c r="AE46" i="1"/>
  <c r="AC46" i="1"/>
  <c r="W46" i="1"/>
  <c r="Q46" i="1"/>
  <c r="K46" i="1"/>
  <c r="AI45" i="1"/>
  <c r="AG45" i="1"/>
  <c r="AE45" i="1"/>
  <c r="AC45" i="1"/>
  <c r="W45" i="1"/>
  <c r="Q45" i="1"/>
  <c r="K45" i="1"/>
  <c r="AI44" i="1"/>
  <c r="AG44" i="1"/>
  <c r="AE44" i="1"/>
  <c r="Q44" i="1"/>
  <c r="K44" i="1"/>
  <c r="AI42" i="1"/>
  <c r="AG42" i="1"/>
  <c r="AE42" i="1"/>
  <c r="Q42" i="1"/>
  <c r="K42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G40" i="1"/>
  <c r="AI39" i="1"/>
  <c r="AG39" i="1"/>
  <c r="AE39" i="1"/>
  <c r="Y39" i="1"/>
  <c r="S39" i="1"/>
  <c r="Q39" i="1"/>
  <c r="O39" i="1"/>
  <c r="M39" i="1"/>
  <c r="K39" i="1"/>
  <c r="I39" i="1"/>
  <c r="G39" i="1"/>
  <c r="AI38" i="1"/>
  <c r="AG38" i="1"/>
  <c r="AE38" i="1"/>
  <c r="Q38" i="1"/>
  <c r="K38" i="1"/>
  <c r="AI37" i="1"/>
  <c r="AG37" i="1"/>
  <c r="AE37" i="1"/>
  <c r="Q37" i="1"/>
  <c r="K37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G35" i="1"/>
  <c r="AI34" i="1"/>
  <c r="AG34" i="1"/>
  <c r="AE34" i="1"/>
  <c r="AC34" i="1"/>
  <c r="W34" i="1"/>
  <c r="AI33" i="1"/>
  <c r="AG33" i="1"/>
  <c r="AE33" i="1"/>
  <c r="AC33" i="1"/>
  <c r="W33" i="1"/>
  <c r="Q33" i="1"/>
  <c r="K33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AI30" i="1"/>
  <c r="AG30" i="1"/>
  <c r="AE30" i="1"/>
  <c r="AC30" i="1"/>
  <c r="W30" i="1"/>
  <c r="AI29" i="1"/>
  <c r="AG29" i="1"/>
  <c r="AE29" i="1"/>
  <c r="AC29" i="1"/>
  <c r="W29" i="1"/>
  <c r="Q29" i="1"/>
  <c r="K29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AI27" i="1"/>
  <c r="AG27" i="1"/>
  <c r="AE27" i="1"/>
  <c r="AC27" i="1"/>
  <c r="W27" i="1"/>
  <c r="AI26" i="1"/>
  <c r="AG26" i="1"/>
  <c r="AE26" i="1"/>
  <c r="AC26" i="1"/>
  <c r="W26" i="1"/>
  <c r="AI25" i="1"/>
  <c r="AG25" i="1"/>
  <c r="AE25" i="1"/>
  <c r="Q25" i="1"/>
  <c r="K25" i="1"/>
  <c r="AI24" i="1"/>
  <c r="AG24" i="1"/>
  <c r="AE24" i="1"/>
  <c r="AC24" i="1"/>
  <c r="W24" i="1"/>
  <c r="Q24" i="1"/>
  <c r="K24" i="1"/>
  <c r="AI23" i="1"/>
  <c r="AG23" i="1"/>
  <c r="AE23" i="1"/>
  <c r="AC23" i="1"/>
  <c r="W23" i="1"/>
  <c r="Q23" i="1"/>
  <c r="K23" i="1"/>
  <c r="AI22" i="1"/>
  <c r="AG22" i="1"/>
  <c r="AE22" i="1"/>
  <c r="Q22" i="1"/>
  <c r="K22" i="1"/>
  <c r="AI21" i="1"/>
  <c r="AG21" i="1"/>
  <c r="AE21" i="1"/>
  <c r="Q21" i="1"/>
  <c r="K21" i="1"/>
  <c r="AI19" i="1"/>
  <c r="AG19" i="1"/>
  <c r="AE19" i="1"/>
  <c r="AC19" i="1"/>
  <c r="W19" i="1"/>
  <c r="Q19" i="1"/>
  <c r="K19" i="1"/>
  <c r="AI18" i="1"/>
  <c r="AG18" i="1"/>
  <c r="AE18" i="1"/>
  <c r="AC18" i="1"/>
  <c r="W18" i="1"/>
  <c r="Q18" i="1"/>
  <c r="K18" i="1"/>
  <c r="AI17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AI16" i="1"/>
  <c r="AG16" i="1"/>
  <c r="AE16" i="1"/>
  <c r="AC16" i="1"/>
  <c r="W16" i="1"/>
  <c r="AI15" i="1"/>
  <c r="AG15" i="1"/>
  <c r="AE15" i="1"/>
  <c r="Q15" i="1"/>
  <c r="K15" i="1"/>
  <c r="AI14" i="1"/>
  <c r="AG14" i="1"/>
  <c r="AE14" i="1"/>
  <c r="AC14" i="1"/>
  <c r="W14" i="1"/>
  <c r="AI13" i="1"/>
  <c r="AG13" i="1"/>
  <c r="AE13" i="1"/>
  <c r="Q13" i="1"/>
  <c r="K13" i="1"/>
  <c r="AI12" i="1"/>
  <c r="AG12" i="1"/>
  <c r="AE12" i="1"/>
  <c r="AC12" i="1"/>
  <c r="W12" i="1"/>
  <c r="Q12" i="1"/>
  <c r="K12" i="1"/>
  <c r="AI11" i="1"/>
  <c r="AG11" i="1"/>
  <c r="AE11" i="1"/>
  <c r="AC11" i="1"/>
  <c r="W11" i="1"/>
  <c r="AE10" i="1"/>
  <c r="AI9" i="1"/>
  <c r="AG9" i="1"/>
  <c r="AE9" i="1"/>
  <c r="Q9" i="1"/>
  <c r="K9" i="1"/>
  <c r="AI8" i="1"/>
  <c r="AG8" i="1"/>
  <c r="AE8" i="1"/>
  <c r="Q8" i="1"/>
  <c r="K8" i="1"/>
  <c r="AE6" i="1"/>
</calcChain>
</file>

<file path=xl/sharedStrings.xml><?xml version="1.0" encoding="utf-8"?>
<sst xmlns="http://schemas.openxmlformats.org/spreadsheetml/2006/main" count="214" uniqueCount="121">
  <si>
    <t>TOTAL</t>
  </si>
  <si>
    <t>Jul - Sep 15</t>
  </si>
  <si>
    <t>Budget</t>
  </si>
  <si>
    <t>$ Over Budget</t>
  </si>
  <si>
    <t>Oct - Dec 15</t>
  </si>
  <si>
    <t>Jan - Mar 16</t>
  </si>
  <si>
    <t>Apr - Jun 16</t>
  </si>
  <si>
    <t>Jul '15 - Jun 16</t>
  </si>
  <si>
    <t>Ordinary Income/Expense</t>
  </si>
  <si>
    <t>Income</t>
  </si>
  <si>
    <t>Direct Public Support</t>
  </si>
  <si>
    <t>Donation</t>
  </si>
  <si>
    <t>Family Fun/Playground</t>
  </si>
  <si>
    <t>Applebee's</t>
  </si>
  <si>
    <t>Bertuccis</t>
  </si>
  <si>
    <t>Chick-fil-a</t>
  </si>
  <si>
    <t>Chuck E Cheese</t>
  </si>
  <si>
    <t>Greene Turtle</t>
  </si>
  <si>
    <t>Sonic Night</t>
  </si>
  <si>
    <t>Square 1 Art</t>
  </si>
  <si>
    <t>Yogurt Place</t>
  </si>
  <si>
    <t>Family Fun/Playground - Other</t>
  </si>
  <si>
    <t>Total Family Fun/Playground</t>
  </si>
  <si>
    <t>Giveback/Bring in programs</t>
  </si>
  <si>
    <t>Membership Dues</t>
  </si>
  <si>
    <t>Other Income</t>
  </si>
  <si>
    <t>BJ's membership</t>
  </si>
  <si>
    <t>Chick-fil-a Calendar</t>
  </si>
  <si>
    <t>Holiday Shoppe</t>
  </si>
  <si>
    <t>Movie Nights</t>
  </si>
  <si>
    <t>School Supply Kits</t>
  </si>
  <si>
    <t>Talent Show</t>
  </si>
  <si>
    <t>Other Income - Other</t>
  </si>
  <si>
    <t>Total Other Income</t>
  </si>
  <si>
    <t>Spiritwear</t>
  </si>
  <si>
    <t>Yearbook</t>
  </si>
  <si>
    <t>Total Direct Public Support</t>
  </si>
  <si>
    <t>Fundraiser</t>
  </si>
  <si>
    <t>Fall Fundraiser - Laps for Lear</t>
  </si>
  <si>
    <t>Spring Fundraiser - Carnival</t>
  </si>
  <si>
    <t>Total Fundraiser</t>
  </si>
  <si>
    <t>Other Types of Income</t>
  </si>
  <si>
    <t>Balance brought forward from pr</t>
  </si>
  <si>
    <t>Playground Fund Money</t>
  </si>
  <si>
    <t>Total Other Types of Income</t>
  </si>
  <si>
    <t>Total Income</t>
  </si>
  <si>
    <t>Expense</t>
  </si>
  <si>
    <t>Carryover for next year start u</t>
  </si>
  <si>
    <t>Patriot Program</t>
  </si>
  <si>
    <t>1st Grade</t>
  </si>
  <si>
    <t>2nd Grade</t>
  </si>
  <si>
    <t>3rd Grade</t>
  </si>
  <si>
    <t>4th Grade</t>
  </si>
  <si>
    <t>5th Grade</t>
  </si>
  <si>
    <t>Kindergarten</t>
  </si>
  <si>
    <t>Total Patriot Program</t>
  </si>
  <si>
    <t>Playground</t>
  </si>
  <si>
    <t>Savings</t>
  </si>
  <si>
    <t>This Year</t>
  </si>
  <si>
    <t>Total Playground</t>
  </si>
  <si>
    <t>Programs and Awards</t>
  </si>
  <si>
    <t>Character Education</t>
  </si>
  <si>
    <t>Fitness Programs</t>
  </si>
  <si>
    <t>Reflections</t>
  </si>
  <si>
    <t>Total Programs and Awards</t>
  </si>
  <si>
    <t>PTA Expenses</t>
  </si>
  <si>
    <t>Charitable Org status renewal</t>
  </si>
  <si>
    <t>Liability Insurance</t>
  </si>
  <si>
    <t>Movie License</t>
  </si>
  <si>
    <t>Office supplies/postage</t>
  </si>
  <si>
    <t>Other Expenses</t>
  </si>
  <si>
    <t>Training</t>
  </si>
  <si>
    <t>Webhosting/Computer programs</t>
  </si>
  <si>
    <t>Year-end Audit</t>
  </si>
  <si>
    <t>PTA Expenses - Other</t>
  </si>
  <si>
    <t>Total PTA Expenses</t>
  </si>
  <si>
    <t>School Appreciation/Improvement</t>
  </si>
  <si>
    <t>Beautification</t>
  </si>
  <si>
    <t>Charitable (community)</t>
  </si>
  <si>
    <t>Classroom Support</t>
  </si>
  <si>
    <t>Hospitality</t>
  </si>
  <si>
    <t>Nurse</t>
  </si>
  <si>
    <t>School Supplies</t>
  </si>
  <si>
    <t>Teacher Gift Cards</t>
  </si>
  <si>
    <t>Teacher/Staff Apprciation Week</t>
  </si>
  <si>
    <t>Total School Appreciation/Improvement</t>
  </si>
  <si>
    <t>School Enrichment</t>
  </si>
  <si>
    <t>5th Grade End of year celebrati</t>
  </si>
  <si>
    <t>Ag. Labs</t>
  </si>
  <si>
    <t>AllProDad</t>
  </si>
  <si>
    <t>Art Club</t>
  </si>
  <si>
    <t>Cultural Arts Assemblies</t>
  </si>
  <si>
    <t>Enrichment Projects</t>
  </si>
  <si>
    <t>Field Trips</t>
  </si>
  <si>
    <t>Pre-K</t>
  </si>
  <si>
    <t>Field Trips - Other</t>
  </si>
  <si>
    <t>Total Field Trips</t>
  </si>
  <si>
    <t>Magazine Subscription for BCRR</t>
  </si>
  <si>
    <t>Stem</t>
  </si>
  <si>
    <t>School Enrichment - Other</t>
  </si>
  <si>
    <t>Total School Enrichment</t>
  </si>
  <si>
    <t>Total Expense</t>
  </si>
  <si>
    <t>Net Ordinary Income</t>
  </si>
  <si>
    <t>Other Income/Expense</t>
  </si>
  <si>
    <t>Dividends</t>
  </si>
  <si>
    <t>Net Other Income</t>
  </si>
  <si>
    <t>Net Income</t>
  </si>
  <si>
    <t xml:space="preserve">       Savings</t>
  </si>
  <si>
    <t xml:space="preserve">      This Year</t>
  </si>
  <si>
    <t>Family Fun/Playgound</t>
  </si>
  <si>
    <t xml:space="preserve">    Applebee's</t>
  </si>
  <si>
    <t xml:space="preserve">    Bertuccis</t>
  </si>
  <si>
    <t xml:space="preserve">    Chick-fil-a</t>
  </si>
  <si>
    <t xml:space="preserve">    Chuck E Cheese</t>
  </si>
  <si>
    <t xml:space="preserve">    Greene Turtle</t>
  </si>
  <si>
    <t xml:space="preserve">    Square 1 Art</t>
  </si>
  <si>
    <t>Checking</t>
  </si>
  <si>
    <t>Saving</t>
  </si>
  <si>
    <t>Paypal</t>
  </si>
  <si>
    <t>Balance as of November 9, 2015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</si>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</sst>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2" fillId="0" borderId="0" xfId="0" applyNumberFormat="1" applyFon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164" fontId="3" fillId="0" borderId="3" xfId="0" applyNumberFormat="1" applyFont="1" applyBorder="1"/>
    <xf numFmtId="164" fontId="3" fillId="0" borderId="0" xfId="0" applyNumberFormat="1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4" fontId="2" fillId="0" borderId="6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/>
    <xf numFmtId="0" fontId="0" fillId="0" borderId="0" xfId="0" applyAlignment="1">
      <alignment horizontal="left"/>
    </xf>
    <xf numFmtId="167" fontId="0" fillId="0" borderId="0" xfId="0" applyNumberFormat="1"/>
    <xf numFmtId="0" fontId="0" fillId="0" borderId="3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167" fontId="0" fillId="0" borderId="3" xfId="0" applyNumberFormat="1" applyBorder="1"/>
    <xf numFmtId="0" fontId="1" fillId="0" borderId="0" xfId="0" applyFo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20" customWidth="1"/>
    <col min="2" max="2" width="4.140625" style="20" customWidth="1"/>
    <col min="3" max="3" width="54" style="20" customWidth="1"/>
    <col min="4" max="4" width="3.7109375" style="20" customWidth="1"/>
    <col min="5" max="5" width="90.28515625" style="20" customWidth="1"/>
    <col min="6" max="7" width="8.85546875" style="20"/>
    <col min="8" max="8" width="15.42578125" style="20" customWidth="1"/>
    <col min="9" max="9" width="5.140625" style="20" customWidth="1"/>
    <col min="10" max="11" width="8.85546875" style="20"/>
    <col min="12" max="12" width="3" style="20" customWidth="1"/>
    <col min="13" max="15" width="8.85546875" style="20"/>
    <col min="16" max="16" width="7" style="20" customWidth="1"/>
    <col min="17" max="256" width="8.85546875" style="20"/>
    <col min="257" max="257" width="3" style="20" customWidth="1"/>
    <col min="258" max="258" width="4.140625" style="20" customWidth="1"/>
    <col min="259" max="259" width="54" style="20" customWidth="1"/>
    <col min="260" max="260" width="3.7109375" style="20" customWidth="1"/>
    <col min="261" max="261" width="90.28515625" style="20" customWidth="1"/>
    <col min="262" max="263" width="8.85546875" style="20"/>
    <col min="264" max="264" width="15.42578125" style="20" customWidth="1"/>
    <col min="265" max="265" width="5.140625" style="20" customWidth="1"/>
    <col min="266" max="267" width="8.85546875" style="20"/>
    <col min="268" max="268" width="3" style="20" customWidth="1"/>
    <col min="269" max="271" width="8.85546875" style="20"/>
    <col min="272" max="272" width="7" style="20" customWidth="1"/>
    <col min="273" max="512" width="8.85546875" style="20"/>
    <col min="513" max="513" width="3" style="20" customWidth="1"/>
    <col min="514" max="514" width="4.140625" style="20" customWidth="1"/>
    <col min="515" max="515" width="54" style="20" customWidth="1"/>
    <col min="516" max="516" width="3.7109375" style="20" customWidth="1"/>
    <col min="517" max="517" width="90.28515625" style="20" customWidth="1"/>
    <col min="518" max="519" width="8.85546875" style="20"/>
    <col min="520" max="520" width="15.42578125" style="20" customWidth="1"/>
    <col min="521" max="521" width="5.140625" style="20" customWidth="1"/>
    <col min="522" max="523" width="8.85546875" style="20"/>
    <col min="524" max="524" width="3" style="20" customWidth="1"/>
    <col min="525" max="527" width="8.85546875" style="20"/>
    <col min="528" max="528" width="7" style="20" customWidth="1"/>
    <col min="529" max="768" width="8.85546875" style="20"/>
    <col min="769" max="769" width="3" style="20" customWidth="1"/>
    <col min="770" max="770" width="4.140625" style="20" customWidth="1"/>
    <col min="771" max="771" width="54" style="20" customWidth="1"/>
    <col min="772" max="772" width="3.7109375" style="20" customWidth="1"/>
    <col min="773" max="773" width="90.28515625" style="20" customWidth="1"/>
    <col min="774" max="775" width="8.85546875" style="20"/>
    <col min="776" max="776" width="15.42578125" style="20" customWidth="1"/>
    <col min="777" max="777" width="5.140625" style="20" customWidth="1"/>
    <col min="778" max="779" width="8.85546875" style="20"/>
    <col min="780" max="780" width="3" style="20" customWidth="1"/>
    <col min="781" max="783" width="8.85546875" style="20"/>
    <col min="784" max="784" width="7" style="20" customWidth="1"/>
    <col min="785" max="1024" width="8.85546875" style="20"/>
    <col min="1025" max="1025" width="3" style="20" customWidth="1"/>
    <col min="1026" max="1026" width="4.140625" style="20" customWidth="1"/>
    <col min="1027" max="1027" width="54" style="20" customWidth="1"/>
    <col min="1028" max="1028" width="3.7109375" style="20" customWidth="1"/>
    <col min="1029" max="1029" width="90.28515625" style="20" customWidth="1"/>
    <col min="1030" max="1031" width="8.85546875" style="20"/>
    <col min="1032" max="1032" width="15.42578125" style="20" customWidth="1"/>
    <col min="1033" max="1033" width="5.140625" style="20" customWidth="1"/>
    <col min="1034" max="1035" width="8.85546875" style="20"/>
    <col min="1036" max="1036" width="3" style="20" customWidth="1"/>
    <col min="1037" max="1039" width="8.85546875" style="20"/>
    <col min="1040" max="1040" width="7" style="20" customWidth="1"/>
    <col min="1041" max="1280" width="8.85546875" style="20"/>
    <col min="1281" max="1281" width="3" style="20" customWidth="1"/>
    <col min="1282" max="1282" width="4.140625" style="20" customWidth="1"/>
    <col min="1283" max="1283" width="54" style="20" customWidth="1"/>
    <col min="1284" max="1284" width="3.7109375" style="20" customWidth="1"/>
    <col min="1285" max="1285" width="90.28515625" style="20" customWidth="1"/>
    <col min="1286" max="1287" width="8.85546875" style="20"/>
    <col min="1288" max="1288" width="15.42578125" style="20" customWidth="1"/>
    <col min="1289" max="1289" width="5.140625" style="20" customWidth="1"/>
    <col min="1290" max="1291" width="8.85546875" style="20"/>
    <col min="1292" max="1292" width="3" style="20" customWidth="1"/>
    <col min="1293" max="1295" width="8.85546875" style="20"/>
    <col min="1296" max="1296" width="7" style="20" customWidth="1"/>
    <col min="1297" max="1536" width="8.85546875" style="20"/>
    <col min="1537" max="1537" width="3" style="20" customWidth="1"/>
    <col min="1538" max="1538" width="4.140625" style="20" customWidth="1"/>
    <col min="1539" max="1539" width="54" style="20" customWidth="1"/>
    <col min="1540" max="1540" width="3.7109375" style="20" customWidth="1"/>
    <col min="1541" max="1541" width="90.28515625" style="20" customWidth="1"/>
    <col min="1542" max="1543" width="8.85546875" style="20"/>
    <col min="1544" max="1544" width="15.42578125" style="20" customWidth="1"/>
    <col min="1545" max="1545" width="5.140625" style="20" customWidth="1"/>
    <col min="1546" max="1547" width="8.85546875" style="20"/>
    <col min="1548" max="1548" width="3" style="20" customWidth="1"/>
    <col min="1549" max="1551" width="8.85546875" style="20"/>
    <col min="1552" max="1552" width="7" style="20" customWidth="1"/>
    <col min="1553" max="1792" width="8.85546875" style="20"/>
    <col min="1793" max="1793" width="3" style="20" customWidth="1"/>
    <col min="1794" max="1794" width="4.140625" style="20" customWidth="1"/>
    <col min="1795" max="1795" width="54" style="20" customWidth="1"/>
    <col min="1796" max="1796" width="3.7109375" style="20" customWidth="1"/>
    <col min="1797" max="1797" width="90.28515625" style="20" customWidth="1"/>
    <col min="1798" max="1799" width="8.85546875" style="20"/>
    <col min="1800" max="1800" width="15.42578125" style="20" customWidth="1"/>
    <col min="1801" max="1801" width="5.140625" style="20" customWidth="1"/>
    <col min="1802" max="1803" width="8.85546875" style="20"/>
    <col min="1804" max="1804" width="3" style="20" customWidth="1"/>
    <col min="1805" max="1807" width="8.85546875" style="20"/>
    <col min="1808" max="1808" width="7" style="20" customWidth="1"/>
    <col min="1809" max="2048" width="8.85546875" style="20"/>
    <col min="2049" max="2049" width="3" style="20" customWidth="1"/>
    <col min="2050" max="2050" width="4.140625" style="20" customWidth="1"/>
    <col min="2051" max="2051" width="54" style="20" customWidth="1"/>
    <col min="2052" max="2052" width="3.7109375" style="20" customWidth="1"/>
    <col min="2053" max="2053" width="90.28515625" style="20" customWidth="1"/>
    <col min="2054" max="2055" width="8.85546875" style="20"/>
    <col min="2056" max="2056" width="15.42578125" style="20" customWidth="1"/>
    <col min="2057" max="2057" width="5.140625" style="20" customWidth="1"/>
    <col min="2058" max="2059" width="8.85546875" style="20"/>
    <col min="2060" max="2060" width="3" style="20" customWidth="1"/>
    <col min="2061" max="2063" width="8.85546875" style="20"/>
    <col min="2064" max="2064" width="7" style="20" customWidth="1"/>
    <col min="2065" max="2304" width="8.85546875" style="20"/>
    <col min="2305" max="2305" width="3" style="20" customWidth="1"/>
    <col min="2306" max="2306" width="4.140625" style="20" customWidth="1"/>
    <col min="2307" max="2307" width="54" style="20" customWidth="1"/>
    <col min="2308" max="2308" width="3.7109375" style="20" customWidth="1"/>
    <col min="2309" max="2309" width="90.28515625" style="20" customWidth="1"/>
    <col min="2310" max="2311" width="8.85546875" style="20"/>
    <col min="2312" max="2312" width="15.42578125" style="20" customWidth="1"/>
    <col min="2313" max="2313" width="5.140625" style="20" customWidth="1"/>
    <col min="2314" max="2315" width="8.85546875" style="20"/>
    <col min="2316" max="2316" width="3" style="20" customWidth="1"/>
    <col min="2317" max="2319" width="8.85546875" style="20"/>
    <col min="2320" max="2320" width="7" style="20" customWidth="1"/>
    <col min="2321" max="2560" width="8.85546875" style="20"/>
    <col min="2561" max="2561" width="3" style="20" customWidth="1"/>
    <col min="2562" max="2562" width="4.140625" style="20" customWidth="1"/>
    <col min="2563" max="2563" width="54" style="20" customWidth="1"/>
    <col min="2564" max="2564" width="3.7109375" style="20" customWidth="1"/>
    <col min="2565" max="2565" width="90.28515625" style="20" customWidth="1"/>
    <col min="2566" max="2567" width="8.85546875" style="20"/>
    <col min="2568" max="2568" width="15.42578125" style="20" customWidth="1"/>
    <col min="2569" max="2569" width="5.140625" style="20" customWidth="1"/>
    <col min="2570" max="2571" width="8.85546875" style="20"/>
    <col min="2572" max="2572" width="3" style="20" customWidth="1"/>
    <col min="2573" max="2575" width="8.85546875" style="20"/>
    <col min="2576" max="2576" width="7" style="20" customWidth="1"/>
    <col min="2577" max="2816" width="8.85546875" style="20"/>
    <col min="2817" max="2817" width="3" style="20" customWidth="1"/>
    <col min="2818" max="2818" width="4.140625" style="20" customWidth="1"/>
    <col min="2819" max="2819" width="54" style="20" customWidth="1"/>
    <col min="2820" max="2820" width="3.7109375" style="20" customWidth="1"/>
    <col min="2821" max="2821" width="90.28515625" style="20" customWidth="1"/>
    <col min="2822" max="2823" width="8.85546875" style="20"/>
    <col min="2824" max="2824" width="15.42578125" style="20" customWidth="1"/>
    <col min="2825" max="2825" width="5.140625" style="20" customWidth="1"/>
    <col min="2826" max="2827" width="8.85546875" style="20"/>
    <col min="2828" max="2828" width="3" style="20" customWidth="1"/>
    <col min="2829" max="2831" width="8.85546875" style="20"/>
    <col min="2832" max="2832" width="7" style="20" customWidth="1"/>
    <col min="2833" max="3072" width="8.85546875" style="20"/>
    <col min="3073" max="3073" width="3" style="20" customWidth="1"/>
    <col min="3074" max="3074" width="4.140625" style="20" customWidth="1"/>
    <col min="3075" max="3075" width="54" style="20" customWidth="1"/>
    <col min="3076" max="3076" width="3.7109375" style="20" customWidth="1"/>
    <col min="3077" max="3077" width="90.28515625" style="20" customWidth="1"/>
    <col min="3078" max="3079" width="8.85546875" style="20"/>
    <col min="3080" max="3080" width="15.42578125" style="20" customWidth="1"/>
    <col min="3081" max="3081" width="5.140625" style="20" customWidth="1"/>
    <col min="3082" max="3083" width="8.85546875" style="20"/>
    <col min="3084" max="3084" width="3" style="20" customWidth="1"/>
    <col min="3085" max="3087" width="8.85546875" style="20"/>
    <col min="3088" max="3088" width="7" style="20" customWidth="1"/>
    <col min="3089" max="3328" width="8.85546875" style="20"/>
    <col min="3329" max="3329" width="3" style="20" customWidth="1"/>
    <col min="3330" max="3330" width="4.140625" style="20" customWidth="1"/>
    <col min="3331" max="3331" width="54" style="20" customWidth="1"/>
    <col min="3332" max="3332" width="3.7109375" style="20" customWidth="1"/>
    <col min="3333" max="3333" width="90.28515625" style="20" customWidth="1"/>
    <col min="3334" max="3335" width="8.85546875" style="20"/>
    <col min="3336" max="3336" width="15.42578125" style="20" customWidth="1"/>
    <col min="3337" max="3337" width="5.140625" style="20" customWidth="1"/>
    <col min="3338" max="3339" width="8.85546875" style="20"/>
    <col min="3340" max="3340" width="3" style="20" customWidth="1"/>
    <col min="3341" max="3343" width="8.85546875" style="20"/>
    <col min="3344" max="3344" width="7" style="20" customWidth="1"/>
    <col min="3345" max="3584" width="8.85546875" style="20"/>
    <col min="3585" max="3585" width="3" style="20" customWidth="1"/>
    <col min="3586" max="3586" width="4.140625" style="20" customWidth="1"/>
    <col min="3587" max="3587" width="54" style="20" customWidth="1"/>
    <col min="3588" max="3588" width="3.7109375" style="20" customWidth="1"/>
    <col min="3589" max="3589" width="90.28515625" style="20" customWidth="1"/>
    <col min="3590" max="3591" width="8.85546875" style="20"/>
    <col min="3592" max="3592" width="15.42578125" style="20" customWidth="1"/>
    <col min="3593" max="3593" width="5.140625" style="20" customWidth="1"/>
    <col min="3594" max="3595" width="8.85546875" style="20"/>
    <col min="3596" max="3596" width="3" style="20" customWidth="1"/>
    <col min="3597" max="3599" width="8.85546875" style="20"/>
    <col min="3600" max="3600" width="7" style="20" customWidth="1"/>
    <col min="3601" max="3840" width="8.85546875" style="20"/>
    <col min="3841" max="3841" width="3" style="20" customWidth="1"/>
    <col min="3842" max="3842" width="4.140625" style="20" customWidth="1"/>
    <col min="3843" max="3843" width="54" style="20" customWidth="1"/>
    <col min="3844" max="3844" width="3.7109375" style="20" customWidth="1"/>
    <col min="3845" max="3845" width="90.28515625" style="20" customWidth="1"/>
    <col min="3846" max="3847" width="8.85546875" style="20"/>
    <col min="3848" max="3848" width="15.42578125" style="20" customWidth="1"/>
    <col min="3849" max="3849" width="5.140625" style="20" customWidth="1"/>
    <col min="3850" max="3851" width="8.85546875" style="20"/>
    <col min="3852" max="3852" width="3" style="20" customWidth="1"/>
    <col min="3853" max="3855" width="8.85546875" style="20"/>
    <col min="3856" max="3856" width="7" style="20" customWidth="1"/>
    <col min="3857" max="4096" width="8.85546875" style="20"/>
    <col min="4097" max="4097" width="3" style="20" customWidth="1"/>
    <col min="4098" max="4098" width="4.140625" style="20" customWidth="1"/>
    <col min="4099" max="4099" width="54" style="20" customWidth="1"/>
    <col min="4100" max="4100" width="3.7109375" style="20" customWidth="1"/>
    <col min="4101" max="4101" width="90.28515625" style="20" customWidth="1"/>
    <col min="4102" max="4103" width="8.85546875" style="20"/>
    <col min="4104" max="4104" width="15.42578125" style="20" customWidth="1"/>
    <col min="4105" max="4105" width="5.140625" style="20" customWidth="1"/>
    <col min="4106" max="4107" width="8.85546875" style="20"/>
    <col min="4108" max="4108" width="3" style="20" customWidth="1"/>
    <col min="4109" max="4111" width="8.85546875" style="20"/>
    <col min="4112" max="4112" width="7" style="20" customWidth="1"/>
    <col min="4113" max="4352" width="8.85546875" style="20"/>
    <col min="4353" max="4353" width="3" style="20" customWidth="1"/>
    <col min="4354" max="4354" width="4.140625" style="20" customWidth="1"/>
    <col min="4355" max="4355" width="54" style="20" customWidth="1"/>
    <col min="4356" max="4356" width="3.7109375" style="20" customWidth="1"/>
    <col min="4357" max="4357" width="90.28515625" style="20" customWidth="1"/>
    <col min="4358" max="4359" width="8.85546875" style="20"/>
    <col min="4360" max="4360" width="15.42578125" style="20" customWidth="1"/>
    <col min="4361" max="4361" width="5.140625" style="20" customWidth="1"/>
    <col min="4362" max="4363" width="8.85546875" style="20"/>
    <col min="4364" max="4364" width="3" style="20" customWidth="1"/>
    <col min="4365" max="4367" width="8.85546875" style="20"/>
    <col min="4368" max="4368" width="7" style="20" customWidth="1"/>
    <col min="4369" max="4608" width="8.85546875" style="20"/>
    <col min="4609" max="4609" width="3" style="20" customWidth="1"/>
    <col min="4610" max="4610" width="4.140625" style="20" customWidth="1"/>
    <col min="4611" max="4611" width="54" style="20" customWidth="1"/>
    <col min="4612" max="4612" width="3.7109375" style="20" customWidth="1"/>
    <col min="4613" max="4613" width="90.28515625" style="20" customWidth="1"/>
    <col min="4614" max="4615" width="8.85546875" style="20"/>
    <col min="4616" max="4616" width="15.42578125" style="20" customWidth="1"/>
    <col min="4617" max="4617" width="5.140625" style="20" customWidth="1"/>
    <col min="4618" max="4619" width="8.85546875" style="20"/>
    <col min="4620" max="4620" width="3" style="20" customWidth="1"/>
    <col min="4621" max="4623" width="8.85546875" style="20"/>
    <col min="4624" max="4624" width="7" style="20" customWidth="1"/>
    <col min="4625" max="4864" width="8.85546875" style="20"/>
    <col min="4865" max="4865" width="3" style="20" customWidth="1"/>
    <col min="4866" max="4866" width="4.140625" style="20" customWidth="1"/>
    <col min="4867" max="4867" width="54" style="20" customWidth="1"/>
    <col min="4868" max="4868" width="3.7109375" style="20" customWidth="1"/>
    <col min="4869" max="4869" width="90.28515625" style="20" customWidth="1"/>
    <col min="4870" max="4871" width="8.85546875" style="20"/>
    <col min="4872" max="4872" width="15.42578125" style="20" customWidth="1"/>
    <col min="4873" max="4873" width="5.140625" style="20" customWidth="1"/>
    <col min="4874" max="4875" width="8.85546875" style="20"/>
    <col min="4876" max="4876" width="3" style="20" customWidth="1"/>
    <col min="4877" max="4879" width="8.85546875" style="20"/>
    <col min="4880" max="4880" width="7" style="20" customWidth="1"/>
    <col min="4881" max="5120" width="8.85546875" style="20"/>
    <col min="5121" max="5121" width="3" style="20" customWidth="1"/>
    <col min="5122" max="5122" width="4.140625" style="20" customWidth="1"/>
    <col min="5123" max="5123" width="54" style="20" customWidth="1"/>
    <col min="5124" max="5124" width="3.7109375" style="20" customWidth="1"/>
    <col min="5125" max="5125" width="90.28515625" style="20" customWidth="1"/>
    <col min="5126" max="5127" width="8.85546875" style="20"/>
    <col min="5128" max="5128" width="15.42578125" style="20" customWidth="1"/>
    <col min="5129" max="5129" width="5.140625" style="20" customWidth="1"/>
    <col min="5130" max="5131" width="8.85546875" style="20"/>
    <col min="5132" max="5132" width="3" style="20" customWidth="1"/>
    <col min="5133" max="5135" width="8.85546875" style="20"/>
    <col min="5136" max="5136" width="7" style="20" customWidth="1"/>
    <col min="5137" max="5376" width="8.85546875" style="20"/>
    <col min="5377" max="5377" width="3" style="20" customWidth="1"/>
    <col min="5378" max="5378" width="4.140625" style="20" customWidth="1"/>
    <col min="5379" max="5379" width="54" style="20" customWidth="1"/>
    <col min="5380" max="5380" width="3.7109375" style="20" customWidth="1"/>
    <col min="5381" max="5381" width="90.28515625" style="20" customWidth="1"/>
    <col min="5382" max="5383" width="8.85546875" style="20"/>
    <col min="5384" max="5384" width="15.42578125" style="20" customWidth="1"/>
    <col min="5385" max="5385" width="5.140625" style="20" customWidth="1"/>
    <col min="5386" max="5387" width="8.85546875" style="20"/>
    <col min="5388" max="5388" width="3" style="20" customWidth="1"/>
    <col min="5389" max="5391" width="8.85546875" style="20"/>
    <col min="5392" max="5392" width="7" style="20" customWidth="1"/>
    <col min="5393" max="5632" width="8.85546875" style="20"/>
    <col min="5633" max="5633" width="3" style="20" customWidth="1"/>
    <col min="5634" max="5634" width="4.140625" style="20" customWidth="1"/>
    <col min="5635" max="5635" width="54" style="20" customWidth="1"/>
    <col min="5636" max="5636" width="3.7109375" style="20" customWidth="1"/>
    <col min="5637" max="5637" width="90.28515625" style="20" customWidth="1"/>
    <col min="5638" max="5639" width="8.85546875" style="20"/>
    <col min="5640" max="5640" width="15.42578125" style="20" customWidth="1"/>
    <col min="5641" max="5641" width="5.140625" style="20" customWidth="1"/>
    <col min="5642" max="5643" width="8.85546875" style="20"/>
    <col min="5644" max="5644" width="3" style="20" customWidth="1"/>
    <col min="5645" max="5647" width="8.85546875" style="20"/>
    <col min="5648" max="5648" width="7" style="20" customWidth="1"/>
    <col min="5649" max="5888" width="8.85546875" style="20"/>
    <col min="5889" max="5889" width="3" style="20" customWidth="1"/>
    <col min="5890" max="5890" width="4.140625" style="20" customWidth="1"/>
    <col min="5891" max="5891" width="54" style="20" customWidth="1"/>
    <col min="5892" max="5892" width="3.7109375" style="20" customWidth="1"/>
    <col min="5893" max="5893" width="90.28515625" style="20" customWidth="1"/>
    <col min="5894" max="5895" width="8.85546875" style="20"/>
    <col min="5896" max="5896" width="15.42578125" style="20" customWidth="1"/>
    <col min="5897" max="5897" width="5.140625" style="20" customWidth="1"/>
    <col min="5898" max="5899" width="8.85546875" style="20"/>
    <col min="5900" max="5900" width="3" style="20" customWidth="1"/>
    <col min="5901" max="5903" width="8.85546875" style="20"/>
    <col min="5904" max="5904" width="7" style="20" customWidth="1"/>
    <col min="5905" max="6144" width="8.85546875" style="20"/>
    <col min="6145" max="6145" width="3" style="20" customWidth="1"/>
    <col min="6146" max="6146" width="4.140625" style="20" customWidth="1"/>
    <col min="6147" max="6147" width="54" style="20" customWidth="1"/>
    <col min="6148" max="6148" width="3.7109375" style="20" customWidth="1"/>
    <col min="6149" max="6149" width="90.28515625" style="20" customWidth="1"/>
    <col min="6150" max="6151" width="8.85546875" style="20"/>
    <col min="6152" max="6152" width="15.42578125" style="20" customWidth="1"/>
    <col min="6153" max="6153" width="5.140625" style="20" customWidth="1"/>
    <col min="6154" max="6155" width="8.85546875" style="20"/>
    <col min="6156" max="6156" width="3" style="20" customWidth="1"/>
    <col min="6157" max="6159" width="8.85546875" style="20"/>
    <col min="6160" max="6160" width="7" style="20" customWidth="1"/>
    <col min="6161" max="6400" width="8.85546875" style="20"/>
    <col min="6401" max="6401" width="3" style="20" customWidth="1"/>
    <col min="6402" max="6402" width="4.140625" style="20" customWidth="1"/>
    <col min="6403" max="6403" width="54" style="20" customWidth="1"/>
    <col min="6404" max="6404" width="3.7109375" style="20" customWidth="1"/>
    <col min="6405" max="6405" width="90.28515625" style="20" customWidth="1"/>
    <col min="6406" max="6407" width="8.85546875" style="20"/>
    <col min="6408" max="6408" width="15.42578125" style="20" customWidth="1"/>
    <col min="6409" max="6409" width="5.140625" style="20" customWidth="1"/>
    <col min="6410" max="6411" width="8.85546875" style="20"/>
    <col min="6412" max="6412" width="3" style="20" customWidth="1"/>
    <col min="6413" max="6415" width="8.85546875" style="20"/>
    <col min="6416" max="6416" width="7" style="20" customWidth="1"/>
    <col min="6417" max="6656" width="8.85546875" style="20"/>
    <col min="6657" max="6657" width="3" style="20" customWidth="1"/>
    <col min="6658" max="6658" width="4.140625" style="20" customWidth="1"/>
    <col min="6659" max="6659" width="54" style="20" customWidth="1"/>
    <col min="6660" max="6660" width="3.7109375" style="20" customWidth="1"/>
    <col min="6661" max="6661" width="90.28515625" style="20" customWidth="1"/>
    <col min="6662" max="6663" width="8.85546875" style="20"/>
    <col min="6664" max="6664" width="15.42578125" style="20" customWidth="1"/>
    <col min="6665" max="6665" width="5.140625" style="20" customWidth="1"/>
    <col min="6666" max="6667" width="8.85546875" style="20"/>
    <col min="6668" max="6668" width="3" style="20" customWidth="1"/>
    <col min="6669" max="6671" width="8.85546875" style="20"/>
    <col min="6672" max="6672" width="7" style="20" customWidth="1"/>
    <col min="6673" max="6912" width="8.85546875" style="20"/>
    <col min="6913" max="6913" width="3" style="20" customWidth="1"/>
    <col min="6914" max="6914" width="4.140625" style="20" customWidth="1"/>
    <col min="6915" max="6915" width="54" style="20" customWidth="1"/>
    <col min="6916" max="6916" width="3.7109375" style="20" customWidth="1"/>
    <col min="6917" max="6917" width="90.28515625" style="20" customWidth="1"/>
    <col min="6918" max="6919" width="8.85546875" style="20"/>
    <col min="6920" max="6920" width="15.42578125" style="20" customWidth="1"/>
    <col min="6921" max="6921" width="5.140625" style="20" customWidth="1"/>
    <col min="6922" max="6923" width="8.85546875" style="20"/>
    <col min="6924" max="6924" width="3" style="20" customWidth="1"/>
    <col min="6925" max="6927" width="8.85546875" style="20"/>
    <col min="6928" max="6928" width="7" style="20" customWidth="1"/>
    <col min="6929" max="7168" width="8.85546875" style="20"/>
    <col min="7169" max="7169" width="3" style="20" customWidth="1"/>
    <col min="7170" max="7170" width="4.140625" style="20" customWidth="1"/>
    <col min="7171" max="7171" width="54" style="20" customWidth="1"/>
    <col min="7172" max="7172" width="3.7109375" style="20" customWidth="1"/>
    <col min="7173" max="7173" width="90.28515625" style="20" customWidth="1"/>
    <col min="7174" max="7175" width="8.85546875" style="20"/>
    <col min="7176" max="7176" width="15.42578125" style="20" customWidth="1"/>
    <col min="7177" max="7177" width="5.140625" style="20" customWidth="1"/>
    <col min="7178" max="7179" width="8.85546875" style="20"/>
    <col min="7180" max="7180" width="3" style="20" customWidth="1"/>
    <col min="7181" max="7183" width="8.85546875" style="20"/>
    <col min="7184" max="7184" width="7" style="20" customWidth="1"/>
    <col min="7185" max="7424" width="8.85546875" style="20"/>
    <col min="7425" max="7425" width="3" style="20" customWidth="1"/>
    <col min="7426" max="7426" width="4.140625" style="20" customWidth="1"/>
    <col min="7427" max="7427" width="54" style="20" customWidth="1"/>
    <col min="7428" max="7428" width="3.7109375" style="20" customWidth="1"/>
    <col min="7429" max="7429" width="90.28515625" style="20" customWidth="1"/>
    <col min="7430" max="7431" width="8.85546875" style="20"/>
    <col min="7432" max="7432" width="15.42578125" style="20" customWidth="1"/>
    <col min="7433" max="7433" width="5.140625" style="20" customWidth="1"/>
    <col min="7434" max="7435" width="8.85546875" style="20"/>
    <col min="7436" max="7436" width="3" style="20" customWidth="1"/>
    <col min="7437" max="7439" width="8.85546875" style="20"/>
    <col min="7440" max="7440" width="7" style="20" customWidth="1"/>
    <col min="7441" max="7680" width="8.85546875" style="20"/>
    <col min="7681" max="7681" width="3" style="20" customWidth="1"/>
    <col min="7682" max="7682" width="4.140625" style="20" customWidth="1"/>
    <col min="7683" max="7683" width="54" style="20" customWidth="1"/>
    <col min="7684" max="7684" width="3.7109375" style="20" customWidth="1"/>
    <col min="7685" max="7685" width="90.28515625" style="20" customWidth="1"/>
    <col min="7686" max="7687" width="8.85546875" style="20"/>
    <col min="7688" max="7688" width="15.42578125" style="20" customWidth="1"/>
    <col min="7689" max="7689" width="5.140625" style="20" customWidth="1"/>
    <col min="7690" max="7691" width="8.85546875" style="20"/>
    <col min="7692" max="7692" width="3" style="20" customWidth="1"/>
    <col min="7693" max="7695" width="8.85546875" style="20"/>
    <col min="7696" max="7696" width="7" style="20" customWidth="1"/>
    <col min="7697" max="7936" width="8.85546875" style="20"/>
    <col min="7937" max="7937" width="3" style="20" customWidth="1"/>
    <col min="7938" max="7938" width="4.140625" style="20" customWidth="1"/>
    <col min="7939" max="7939" width="54" style="20" customWidth="1"/>
    <col min="7940" max="7940" width="3.7109375" style="20" customWidth="1"/>
    <col min="7941" max="7941" width="90.28515625" style="20" customWidth="1"/>
    <col min="7942" max="7943" width="8.85546875" style="20"/>
    <col min="7944" max="7944" width="15.42578125" style="20" customWidth="1"/>
    <col min="7945" max="7945" width="5.140625" style="20" customWidth="1"/>
    <col min="7946" max="7947" width="8.85546875" style="20"/>
    <col min="7948" max="7948" width="3" style="20" customWidth="1"/>
    <col min="7949" max="7951" width="8.85546875" style="20"/>
    <col min="7952" max="7952" width="7" style="20" customWidth="1"/>
    <col min="7953" max="8192" width="8.85546875" style="20"/>
    <col min="8193" max="8193" width="3" style="20" customWidth="1"/>
    <col min="8194" max="8194" width="4.140625" style="20" customWidth="1"/>
    <col min="8195" max="8195" width="54" style="20" customWidth="1"/>
    <col min="8196" max="8196" width="3.7109375" style="20" customWidth="1"/>
    <col min="8197" max="8197" width="90.28515625" style="20" customWidth="1"/>
    <col min="8198" max="8199" width="8.85546875" style="20"/>
    <col min="8200" max="8200" width="15.42578125" style="20" customWidth="1"/>
    <col min="8201" max="8201" width="5.140625" style="20" customWidth="1"/>
    <col min="8202" max="8203" width="8.85546875" style="20"/>
    <col min="8204" max="8204" width="3" style="20" customWidth="1"/>
    <col min="8205" max="8207" width="8.85546875" style="20"/>
    <col min="8208" max="8208" width="7" style="20" customWidth="1"/>
    <col min="8209" max="8448" width="8.85546875" style="20"/>
    <col min="8449" max="8449" width="3" style="20" customWidth="1"/>
    <col min="8450" max="8450" width="4.140625" style="20" customWidth="1"/>
    <col min="8451" max="8451" width="54" style="20" customWidth="1"/>
    <col min="8452" max="8452" width="3.7109375" style="20" customWidth="1"/>
    <col min="8453" max="8453" width="90.28515625" style="20" customWidth="1"/>
    <col min="8454" max="8455" width="8.85546875" style="20"/>
    <col min="8456" max="8456" width="15.42578125" style="20" customWidth="1"/>
    <col min="8457" max="8457" width="5.140625" style="20" customWidth="1"/>
    <col min="8458" max="8459" width="8.85546875" style="20"/>
    <col min="8460" max="8460" width="3" style="20" customWidth="1"/>
    <col min="8461" max="8463" width="8.85546875" style="20"/>
    <col min="8464" max="8464" width="7" style="20" customWidth="1"/>
    <col min="8465" max="8704" width="8.85546875" style="20"/>
    <col min="8705" max="8705" width="3" style="20" customWidth="1"/>
    <col min="8706" max="8706" width="4.140625" style="20" customWidth="1"/>
    <col min="8707" max="8707" width="54" style="20" customWidth="1"/>
    <col min="8708" max="8708" width="3.7109375" style="20" customWidth="1"/>
    <col min="8709" max="8709" width="90.28515625" style="20" customWidth="1"/>
    <col min="8710" max="8711" width="8.85546875" style="20"/>
    <col min="8712" max="8712" width="15.42578125" style="20" customWidth="1"/>
    <col min="8713" max="8713" width="5.140625" style="20" customWidth="1"/>
    <col min="8714" max="8715" width="8.85546875" style="20"/>
    <col min="8716" max="8716" width="3" style="20" customWidth="1"/>
    <col min="8717" max="8719" width="8.85546875" style="20"/>
    <col min="8720" max="8720" width="7" style="20" customWidth="1"/>
    <col min="8721" max="8960" width="8.85546875" style="20"/>
    <col min="8961" max="8961" width="3" style="20" customWidth="1"/>
    <col min="8962" max="8962" width="4.140625" style="20" customWidth="1"/>
    <col min="8963" max="8963" width="54" style="20" customWidth="1"/>
    <col min="8964" max="8964" width="3.7109375" style="20" customWidth="1"/>
    <col min="8965" max="8965" width="90.28515625" style="20" customWidth="1"/>
    <col min="8966" max="8967" width="8.85546875" style="20"/>
    <col min="8968" max="8968" width="15.42578125" style="20" customWidth="1"/>
    <col min="8969" max="8969" width="5.140625" style="20" customWidth="1"/>
    <col min="8970" max="8971" width="8.85546875" style="20"/>
    <col min="8972" max="8972" width="3" style="20" customWidth="1"/>
    <col min="8973" max="8975" width="8.85546875" style="20"/>
    <col min="8976" max="8976" width="7" style="20" customWidth="1"/>
    <col min="8977" max="9216" width="8.85546875" style="20"/>
    <col min="9217" max="9217" width="3" style="20" customWidth="1"/>
    <col min="9218" max="9218" width="4.140625" style="20" customWidth="1"/>
    <col min="9219" max="9219" width="54" style="20" customWidth="1"/>
    <col min="9220" max="9220" width="3.7109375" style="20" customWidth="1"/>
    <col min="9221" max="9221" width="90.28515625" style="20" customWidth="1"/>
    <col min="9222" max="9223" width="8.85546875" style="20"/>
    <col min="9224" max="9224" width="15.42578125" style="20" customWidth="1"/>
    <col min="9225" max="9225" width="5.140625" style="20" customWidth="1"/>
    <col min="9226" max="9227" width="8.85546875" style="20"/>
    <col min="9228" max="9228" width="3" style="20" customWidth="1"/>
    <col min="9229" max="9231" width="8.85546875" style="20"/>
    <col min="9232" max="9232" width="7" style="20" customWidth="1"/>
    <col min="9233" max="9472" width="8.85546875" style="20"/>
    <col min="9473" max="9473" width="3" style="20" customWidth="1"/>
    <col min="9474" max="9474" width="4.140625" style="20" customWidth="1"/>
    <col min="9475" max="9475" width="54" style="20" customWidth="1"/>
    <col min="9476" max="9476" width="3.7109375" style="20" customWidth="1"/>
    <col min="9477" max="9477" width="90.28515625" style="20" customWidth="1"/>
    <col min="9478" max="9479" width="8.85546875" style="20"/>
    <col min="9480" max="9480" width="15.42578125" style="20" customWidth="1"/>
    <col min="9481" max="9481" width="5.140625" style="20" customWidth="1"/>
    <col min="9482" max="9483" width="8.85546875" style="20"/>
    <col min="9484" max="9484" width="3" style="20" customWidth="1"/>
    <col min="9485" max="9487" width="8.85546875" style="20"/>
    <col min="9488" max="9488" width="7" style="20" customWidth="1"/>
    <col min="9489" max="9728" width="8.85546875" style="20"/>
    <col min="9729" max="9729" width="3" style="20" customWidth="1"/>
    <col min="9730" max="9730" width="4.140625" style="20" customWidth="1"/>
    <col min="9731" max="9731" width="54" style="20" customWidth="1"/>
    <col min="9732" max="9732" width="3.7109375" style="20" customWidth="1"/>
    <col min="9733" max="9733" width="90.28515625" style="20" customWidth="1"/>
    <col min="9734" max="9735" width="8.85546875" style="20"/>
    <col min="9736" max="9736" width="15.42578125" style="20" customWidth="1"/>
    <col min="9737" max="9737" width="5.140625" style="20" customWidth="1"/>
    <col min="9738" max="9739" width="8.85546875" style="20"/>
    <col min="9740" max="9740" width="3" style="20" customWidth="1"/>
    <col min="9741" max="9743" width="8.85546875" style="20"/>
    <col min="9744" max="9744" width="7" style="20" customWidth="1"/>
    <col min="9745" max="9984" width="8.85546875" style="20"/>
    <col min="9985" max="9985" width="3" style="20" customWidth="1"/>
    <col min="9986" max="9986" width="4.140625" style="20" customWidth="1"/>
    <col min="9987" max="9987" width="54" style="20" customWidth="1"/>
    <col min="9988" max="9988" width="3.7109375" style="20" customWidth="1"/>
    <col min="9989" max="9989" width="90.28515625" style="20" customWidth="1"/>
    <col min="9990" max="9991" width="8.85546875" style="20"/>
    <col min="9992" max="9992" width="15.42578125" style="20" customWidth="1"/>
    <col min="9993" max="9993" width="5.140625" style="20" customWidth="1"/>
    <col min="9994" max="9995" width="8.85546875" style="20"/>
    <col min="9996" max="9996" width="3" style="20" customWidth="1"/>
    <col min="9997" max="9999" width="8.85546875" style="20"/>
    <col min="10000" max="10000" width="7" style="20" customWidth="1"/>
    <col min="10001" max="10240" width="8.85546875" style="20"/>
    <col min="10241" max="10241" width="3" style="20" customWidth="1"/>
    <col min="10242" max="10242" width="4.140625" style="20" customWidth="1"/>
    <col min="10243" max="10243" width="54" style="20" customWidth="1"/>
    <col min="10244" max="10244" width="3.7109375" style="20" customWidth="1"/>
    <col min="10245" max="10245" width="90.28515625" style="20" customWidth="1"/>
    <col min="10246" max="10247" width="8.85546875" style="20"/>
    <col min="10248" max="10248" width="15.42578125" style="20" customWidth="1"/>
    <col min="10249" max="10249" width="5.140625" style="20" customWidth="1"/>
    <col min="10250" max="10251" width="8.85546875" style="20"/>
    <col min="10252" max="10252" width="3" style="20" customWidth="1"/>
    <col min="10253" max="10255" width="8.85546875" style="20"/>
    <col min="10256" max="10256" width="7" style="20" customWidth="1"/>
    <col min="10257" max="10496" width="8.85546875" style="20"/>
    <col min="10497" max="10497" width="3" style="20" customWidth="1"/>
    <col min="10498" max="10498" width="4.140625" style="20" customWidth="1"/>
    <col min="10499" max="10499" width="54" style="20" customWidth="1"/>
    <col min="10500" max="10500" width="3.7109375" style="20" customWidth="1"/>
    <col min="10501" max="10501" width="90.28515625" style="20" customWidth="1"/>
    <col min="10502" max="10503" width="8.85546875" style="20"/>
    <col min="10504" max="10504" width="15.42578125" style="20" customWidth="1"/>
    <col min="10505" max="10505" width="5.140625" style="20" customWidth="1"/>
    <col min="10506" max="10507" width="8.85546875" style="20"/>
    <col min="10508" max="10508" width="3" style="20" customWidth="1"/>
    <col min="10509" max="10511" width="8.85546875" style="20"/>
    <col min="10512" max="10512" width="7" style="20" customWidth="1"/>
    <col min="10513" max="10752" width="8.85546875" style="20"/>
    <col min="10753" max="10753" width="3" style="20" customWidth="1"/>
    <col min="10754" max="10754" width="4.140625" style="20" customWidth="1"/>
    <col min="10755" max="10755" width="54" style="20" customWidth="1"/>
    <col min="10756" max="10756" width="3.7109375" style="20" customWidth="1"/>
    <col min="10757" max="10757" width="90.28515625" style="20" customWidth="1"/>
    <col min="10758" max="10759" width="8.85546875" style="20"/>
    <col min="10760" max="10760" width="15.42578125" style="20" customWidth="1"/>
    <col min="10761" max="10761" width="5.140625" style="20" customWidth="1"/>
    <col min="10762" max="10763" width="8.85546875" style="20"/>
    <col min="10764" max="10764" width="3" style="20" customWidth="1"/>
    <col min="10765" max="10767" width="8.85546875" style="20"/>
    <col min="10768" max="10768" width="7" style="20" customWidth="1"/>
    <col min="10769" max="11008" width="8.85546875" style="20"/>
    <col min="11009" max="11009" width="3" style="20" customWidth="1"/>
    <col min="11010" max="11010" width="4.140625" style="20" customWidth="1"/>
    <col min="11011" max="11011" width="54" style="20" customWidth="1"/>
    <col min="11012" max="11012" width="3.7109375" style="20" customWidth="1"/>
    <col min="11013" max="11013" width="90.28515625" style="20" customWidth="1"/>
    <col min="11014" max="11015" width="8.85546875" style="20"/>
    <col min="11016" max="11016" width="15.42578125" style="20" customWidth="1"/>
    <col min="11017" max="11017" width="5.140625" style="20" customWidth="1"/>
    <col min="11018" max="11019" width="8.85546875" style="20"/>
    <col min="11020" max="11020" width="3" style="20" customWidth="1"/>
    <col min="11021" max="11023" width="8.85546875" style="20"/>
    <col min="11024" max="11024" width="7" style="20" customWidth="1"/>
    <col min="11025" max="11264" width="8.85546875" style="20"/>
    <col min="11265" max="11265" width="3" style="20" customWidth="1"/>
    <col min="11266" max="11266" width="4.140625" style="20" customWidth="1"/>
    <col min="11267" max="11267" width="54" style="20" customWidth="1"/>
    <col min="11268" max="11268" width="3.7109375" style="20" customWidth="1"/>
    <col min="11269" max="11269" width="90.28515625" style="20" customWidth="1"/>
    <col min="11270" max="11271" width="8.85546875" style="20"/>
    <col min="11272" max="11272" width="15.42578125" style="20" customWidth="1"/>
    <col min="11273" max="11273" width="5.140625" style="20" customWidth="1"/>
    <col min="11274" max="11275" width="8.85546875" style="20"/>
    <col min="11276" max="11276" width="3" style="20" customWidth="1"/>
    <col min="11277" max="11279" width="8.85546875" style="20"/>
    <col min="11280" max="11280" width="7" style="20" customWidth="1"/>
    <col min="11281" max="11520" width="8.85546875" style="20"/>
    <col min="11521" max="11521" width="3" style="20" customWidth="1"/>
    <col min="11522" max="11522" width="4.140625" style="20" customWidth="1"/>
    <col min="11523" max="11523" width="54" style="20" customWidth="1"/>
    <col min="11524" max="11524" width="3.7109375" style="20" customWidth="1"/>
    <col min="11525" max="11525" width="90.28515625" style="20" customWidth="1"/>
    <col min="11526" max="11527" width="8.85546875" style="20"/>
    <col min="11528" max="11528" width="15.42578125" style="20" customWidth="1"/>
    <col min="11529" max="11529" width="5.140625" style="20" customWidth="1"/>
    <col min="11530" max="11531" width="8.85546875" style="20"/>
    <col min="11532" max="11532" width="3" style="20" customWidth="1"/>
    <col min="11533" max="11535" width="8.85546875" style="20"/>
    <col min="11536" max="11536" width="7" style="20" customWidth="1"/>
    <col min="11537" max="11776" width="8.85546875" style="20"/>
    <col min="11777" max="11777" width="3" style="20" customWidth="1"/>
    <col min="11778" max="11778" width="4.140625" style="20" customWidth="1"/>
    <col min="11779" max="11779" width="54" style="20" customWidth="1"/>
    <col min="11780" max="11780" width="3.7109375" style="20" customWidth="1"/>
    <col min="11781" max="11781" width="90.28515625" style="20" customWidth="1"/>
    <col min="11782" max="11783" width="8.85546875" style="20"/>
    <col min="11784" max="11784" width="15.42578125" style="20" customWidth="1"/>
    <col min="11785" max="11785" width="5.140625" style="20" customWidth="1"/>
    <col min="11786" max="11787" width="8.85546875" style="20"/>
    <col min="11788" max="11788" width="3" style="20" customWidth="1"/>
    <col min="11789" max="11791" width="8.85546875" style="20"/>
    <col min="11792" max="11792" width="7" style="20" customWidth="1"/>
    <col min="11793" max="12032" width="8.85546875" style="20"/>
    <col min="12033" max="12033" width="3" style="20" customWidth="1"/>
    <col min="12034" max="12034" width="4.140625" style="20" customWidth="1"/>
    <col min="12035" max="12035" width="54" style="20" customWidth="1"/>
    <col min="12036" max="12036" width="3.7109375" style="20" customWidth="1"/>
    <col min="12037" max="12037" width="90.28515625" style="20" customWidth="1"/>
    <col min="12038" max="12039" width="8.85546875" style="20"/>
    <col min="12040" max="12040" width="15.42578125" style="20" customWidth="1"/>
    <col min="12041" max="12041" width="5.140625" style="20" customWidth="1"/>
    <col min="12042" max="12043" width="8.85546875" style="20"/>
    <col min="12044" max="12044" width="3" style="20" customWidth="1"/>
    <col min="12045" max="12047" width="8.85546875" style="20"/>
    <col min="12048" max="12048" width="7" style="20" customWidth="1"/>
    <col min="12049" max="12288" width="8.85546875" style="20"/>
    <col min="12289" max="12289" width="3" style="20" customWidth="1"/>
    <col min="12290" max="12290" width="4.140625" style="20" customWidth="1"/>
    <col min="12291" max="12291" width="54" style="20" customWidth="1"/>
    <col min="12292" max="12292" width="3.7109375" style="20" customWidth="1"/>
    <col min="12293" max="12293" width="90.28515625" style="20" customWidth="1"/>
    <col min="12294" max="12295" width="8.85546875" style="20"/>
    <col min="12296" max="12296" width="15.42578125" style="20" customWidth="1"/>
    <col min="12297" max="12297" width="5.140625" style="20" customWidth="1"/>
    <col min="12298" max="12299" width="8.85546875" style="20"/>
    <col min="12300" max="12300" width="3" style="20" customWidth="1"/>
    <col min="12301" max="12303" width="8.85546875" style="20"/>
    <col min="12304" max="12304" width="7" style="20" customWidth="1"/>
    <col min="12305" max="12544" width="8.85546875" style="20"/>
    <col min="12545" max="12545" width="3" style="20" customWidth="1"/>
    <col min="12546" max="12546" width="4.140625" style="20" customWidth="1"/>
    <col min="12547" max="12547" width="54" style="20" customWidth="1"/>
    <col min="12548" max="12548" width="3.7109375" style="20" customWidth="1"/>
    <col min="12549" max="12549" width="90.28515625" style="20" customWidth="1"/>
    <col min="12550" max="12551" width="8.85546875" style="20"/>
    <col min="12552" max="12552" width="15.42578125" style="20" customWidth="1"/>
    <col min="12553" max="12553" width="5.140625" style="20" customWidth="1"/>
    <col min="12554" max="12555" width="8.85546875" style="20"/>
    <col min="12556" max="12556" width="3" style="20" customWidth="1"/>
    <col min="12557" max="12559" width="8.85546875" style="20"/>
    <col min="12560" max="12560" width="7" style="20" customWidth="1"/>
    <col min="12561" max="12800" width="8.85546875" style="20"/>
    <col min="12801" max="12801" width="3" style="20" customWidth="1"/>
    <col min="12802" max="12802" width="4.140625" style="20" customWidth="1"/>
    <col min="12803" max="12803" width="54" style="20" customWidth="1"/>
    <col min="12804" max="12804" width="3.7109375" style="20" customWidth="1"/>
    <col min="12805" max="12805" width="90.28515625" style="20" customWidth="1"/>
    <col min="12806" max="12807" width="8.85546875" style="20"/>
    <col min="12808" max="12808" width="15.42578125" style="20" customWidth="1"/>
    <col min="12809" max="12809" width="5.140625" style="20" customWidth="1"/>
    <col min="12810" max="12811" width="8.85546875" style="20"/>
    <col min="12812" max="12812" width="3" style="20" customWidth="1"/>
    <col min="12813" max="12815" width="8.85546875" style="20"/>
    <col min="12816" max="12816" width="7" style="20" customWidth="1"/>
    <col min="12817" max="13056" width="8.85546875" style="20"/>
    <col min="13057" max="13057" width="3" style="20" customWidth="1"/>
    <col min="13058" max="13058" width="4.140625" style="20" customWidth="1"/>
    <col min="13059" max="13059" width="54" style="20" customWidth="1"/>
    <col min="13060" max="13060" width="3.7109375" style="20" customWidth="1"/>
    <col min="13061" max="13061" width="90.28515625" style="20" customWidth="1"/>
    <col min="13062" max="13063" width="8.85546875" style="20"/>
    <col min="13064" max="13064" width="15.42578125" style="20" customWidth="1"/>
    <col min="13065" max="13065" width="5.140625" style="20" customWidth="1"/>
    <col min="13066" max="13067" width="8.85546875" style="20"/>
    <col min="13068" max="13068" width="3" style="20" customWidth="1"/>
    <col min="13069" max="13071" width="8.85546875" style="20"/>
    <col min="13072" max="13072" width="7" style="20" customWidth="1"/>
    <col min="13073" max="13312" width="8.85546875" style="20"/>
    <col min="13313" max="13313" width="3" style="20" customWidth="1"/>
    <col min="13314" max="13314" width="4.140625" style="20" customWidth="1"/>
    <col min="13315" max="13315" width="54" style="20" customWidth="1"/>
    <col min="13316" max="13316" width="3.7109375" style="20" customWidth="1"/>
    <col min="13317" max="13317" width="90.28515625" style="20" customWidth="1"/>
    <col min="13318" max="13319" width="8.85546875" style="20"/>
    <col min="13320" max="13320" width="15.42578125" style="20" customWidth="1"/>
    <col min="13321" max="13321" width="5.140625" style="20" customWidth="1"/>
    <col min="13322" max="13323" width="8.85546875" style="20"/>
    <col min="13324" max="13324" width="3" style="20" customWidth="1"/>
    <col min="13325" max="13327" width="8.85546875" style="20"/>
    <col min="13328" max="13328" width="7" style="20" customWidth="1"/>
    <col min="13329" max="13568" width="8.85546875" style="20"/>
    <col min="13569" max="13569" width="3" style="20" customWidth="1"/>
    <col min="13570" max="13570" width="4.140625" style="20" customWidth="1"/>
    <col min="13571" max="13571" width="54" style="20" customWidth="1"/>
    <col min="13572" max="13572" width="3.7109375" style="20" customWidth="1"/>
    <col min="13573" max="13573" width="90.28515625" style="20" customWidth="1"/>
    <col min="13574" max="13575" width="8.85546875" style="20"/>
    <col min="13576" max="13576" width="15.42578125" style="20" customWidth="1"/>
    <col min="13577" max="13577" width="5.140625" style="20" customWidth="1"/>
    <col min="13578" max="13579" width="8.85546875" style="20"/>
    <col min="13580" max="13580" width="3" style="20" customWidth="1"/>
    <col min="13581" max="13583" width="8.85546875" style="20"/>
    <col min="13584" max="13584" width="7" style="20" customWidth="1"/>
    <col min="13585" max="13824" width="8.85546875" style="20"/>
    <col min="13825" max="13825" width="3" style="20" customWidth="1"/>
    <col min="13826" max="13826" width="4.140625" style="20" customWidth="1"/>
    <col min="13827" max="13827" width="54" style="20" customWidth="1"/>
    <col min="13828" max="13828" width="3.7109375" style="20" customWidth="1"/>
    <col min="13829" max="13829" width="90.28515625" style="20" customWidth="1"/>
    <col min="13830" max="13831" width="8.85546875" style="20"/>
    <col min="13832" max="13832" width="15.42578125" style="20" customWidth="1"/>
    <col min="13833" max="13833" width="5.140625" style="20" customWidth="1"/>
    <col min="13834" max="13835" width="8.85546875" style="20"/>
    <col min="13836" max="13836" width="3" style="20" customWidth="1"/>
    <col min="13837" max="13839" width="8.85546875" style="20"/>
    <col min="13840" max="13840" width="7" style="20" customWidth="1"/>
    <col min="13841" max="14080" width="8.85546875" style="20"/>
    <col min="14081" max="14081" width="3" style="20" customWidth="1"/>
    <col min="14082" max="14082" width="4.140625" style="20" customWidth="1"/>
    <col min="14083" max="14083" width="54" style="20" customWidth="1"/>
    <col min="14084" max="14084" width="3.7109375" style="20" customWidth="1"/>
    <col min="14085" max="14085" width="90.28515625" style="20" customWidth="1"/>
    <col min="14086" max="14087" width="8.85546875" style="20"/>
    <col min="14088" max="14088" width="15.42578125" style="20" customWidth="1"/>
    <col min="14089" max="14089" width="5.140625" style="20" customWidth="1"/>
    <col min="14090" max="14091" width="8.85546875" style="20"/>
    <col min="14092" max="14092" width="3" style="20" customWidth="1"/>
    <col min="14093" max="14095" width="8.85546875" style="20"/>
    <col min="14096" max="14096" width="7" style="20" customWidth="1"/>
    <col min="14097" max="14336" width="8.85546875" style="20"/>
    <col min="14337" max="14337" width="3" style="20" customWidth="1"/>
    <col min="14338" max="14338" width="4.140625" style="20" customWidth="1"/>
    <col min="14339" max="14339" width="54" style="20" customWidth="1"/>
    <col min="14340" max="14340" width="3.7109375" style="20" customWidth="1"/>
    <col min="14341" max="14341" width="90.28515625" style="20" customWidth="1"/>
    <col min="14342" max="14343" width="8.85546875" style="20"/>
    <col min="14344" max="14344" width="15.42578125" style="20" customWidth="1"/>
    <col min="14345" max="14345" width="5.140625" style="20" customWidth="1"/>
    <col min="14346" max="14347" width="8.85546875" style="20"/>
    <col min="14348" max="14348" width="3" style="20" customWidth="1"/>
    <col min="14349" max="14351" width="8.85546875" style="20"/>
    <col min="14352" max="14352" width="7" style="20" customWidth="1"/>
    <col min="14353" max="14592" width="8.85546875" style="20"/>
    <col min="14593" max="14593" width="3" style="20" customWidth="1"/>
    <col min="14594" max="14594" width="4.140625" style="20" customWidth="1"/>
    <col min="14595" max="14595" width="54" style="20" customWidth="1"/>
    <col min="14596" max="14596" width="3.7109375" style="20" customWidth="1"/>
    <col min="14597" max="14597" width="90.28515625" style="20" customWidth="1"/>
    <col min="14598" max="14599" width="8.85546875" style="20"/>
    <col min="14600" max="14600" width="15.42578125" style="20" customWidth="1"/>
    <col min="14601" max="14601" width="5.140625" style="20" customWidth="1"/>
    <col min="14602" max="14603" width="8.85546875" style="20"/>
    <col min="14604" max="14604" width="3" style="20" customWidth="1"/>
    <col min="14605" max="14607" width="8.85546875" style="20"/>
    <col min="14608" max="14608" width="7" style="20" customWidth="1"/>
    <col min="14609" max="14848" width="8.85546875" style="20"/>
    <col min="14849" max="14849" width="3" style="20" customWidth="1"/>
    <col min="14850" max="14850" width="4.140625" style="20" customWidth="1"/>
    <col min="14851" max="14851" width="54" style="20" customWidth="1"/>
    <col min="14852" max="14852" width="3.7109375" style="20" customWidth="1"/>
    <col min="14853" max="14853" width="90.28515625" style="20" customWidth="1"/>
    <col min="14854" max="14855" width="8.85546875" style="20"/>
    <col min="14856" max="14856" width="15.42578125" style="20" customWidth="1"/>
    <col min="14857" max="14857" width="5.140625" style="20" customWidth="1"/>
    <col min="14858" max="14859" width="8.85546875" style="20"/>
    <col min="14860" max="14860" width="3" style="20" customWidth="1"/>
    <col min="14861" max="14863" width="8.85546875" style="20"/>
    <col min="14864" max="14864" width="7" style="20" customWidth="1"/>
    <col min="14865" max="15104" width="8.85546875" style="20"/>
    <col min="15105" max="15105" width="3" style="20" customWidth="1"/>
    <col min="15106" max="15106" width="4.140625" style="20" customWidth="1"/>
    <col min="15107" max="15107" width="54" style="20" customWidth="1"/>
    <col min="15108" max="15108" width="3.7109375" style="20" customWidth="1"/>
    <col min="15109" max="15109" width="90.28515625" style="20" customWidth="1"/>
    <col min="15110" max="15111" width="8.85546875" style="20"/>
    <col min="15112" max="15112" width="15.42578125" style="20" customWidth="1"/>
    <col min="15113" max="15113" width="5.140625" style="20" customWidth="1"/>
    <col min="15114" max="15115" width="8.85546875" style="20"/>
    <col min="15116" max="15116" width="3" style="20" customWidth="1"/>
    <col min="15117" max="15119" width="8.85546875" style="20"/>
    <col min="15120" max="15120" width="7" style="20" customWidth="1"/>
    <col min="15121" max="15360" width="8.85546875" style="20"/>
    <col min="15361" max="15361" width="3" style="20" customWidth="1"/>
    <col min="15362" max="15362" width="4.140625" style="20" customWidth="1"/>
    <col min="15363" max="15363" width="54" style="20" customWidth="1"/>
    <col min="15364" max="15364" width="3.7109375" style="20" customWidth="1"/>
    <col min="15365" max="15365" width="90.28515625" style="20" customWidth="1"/>
    <col min="15366" max="15367" width="8.85546875" style="20"/>
    <col min="15368" max="15368" width="15.42578125" style="20" customWidth="1"/>
    <col min="15369" max="15369" width="5.140625" style="20" customWidth="1"/>
    <col min="15370" max="15371" width="8.85546875" style="20"/>
    <col min="15372" max="15372" width="3" style="20" customWidth="1"/>
    <col min="15373" max="15375" width="8.85546875" style="20"/>
    <col min="15376" max="15376" width="7" style="20" customWidth="1"/>
    <col min="15377" max="15616" width="8.85546875" style="20"/>
    <col min="15617" max="15617" width="3" style="20" customWidth="1"/>
    <col min="15618" max="15618" width="4.140625" style="20" customWidth="1"/>
    <col min="15619" max="15619" width="54" style="20" customWidth="1"/>
    <col min="15620" max="15620" width="3.7109375" style="20" customWidth="1"/>
    <col min="15621" max="15621" width="90.28515625" style="20" customWidth="1"/>
    <col min="15622" max="15623" width="8.85546875" style="20"/>
    <col min="15624" max="15624" width="15.42578125" style="20" customWidth="1"/>
    <col min="15625" max="15625" width="5.140625" style="20" customWidth="1"/>
    <col min="15626" max="15627" width="8.85546875" style="20"/>
    <col min="15628" max="15628" width="3" style="20" customWidth="1"/>
    <col min="15629" max="15631" width="8.85546875" style="20"/>
    <col min="15632" max="15632" width="7" style="20" customWidth="1"/>
    <col min="15633" max="15872" width="8.85546875" style="20"/>
    <col min="15873" max="15873" width="3" style="20" customWidth="1"/>
    <col min="15874" max="15874" width="4.140625" style="20" customWidth="1"/>
    <col min="15875" max="15875" width="54" style="20" customWidth="1"/>
    <col min="15876" max="15876" width="3.7109375" style="20" customWidth="1"/>
    <col min="15877" max="15877" width="90.28515625" style="20" customWidth="1"/>
    <col min="15878" max="15879" width="8.85546875" style="20"/>
    <col min="15880" max="15880" width="15.42578125" style="20" customWidth="1"/>
    <col min="15881" max="15881" width="5.140625" style="20" customWidth="1"/>
    <col min="15882" max="15883" width="8.85546875" style="20"/>
    <col min="15884" max="15884" width="3" style="20" customWidth="1"/>
    <col min="15885" max="15887" width="8.85546875" style="20"/>
    <col min="15888" max="15888" width="7" style="20" customWidth="1"/>
    <col min="15889" max="16128" width="8.85546875" style="20"/>
    <col min="16129" max="16129" width="3" style="20" customWidth="1"/>
    <col min="16130" max="16130" width="4.140625" style="20" customWidth="1"/>
    <col min="16131" max="16131" width="54" style="20" customWidth="1"/>
    <col min="16132" max="16132" width="3.7109375" style="20" customWidth="1"/>
    <col min="16133" max="16133" width="90.28515625" style="20" customWidth="1"/>
    <col min="16134" max="16135" width="8.85546875" style="20"/>
    <col min="16136" max="16136" width="15.42578125" style="20" customWidth="1"/>
    <col min="16137" max="16137" width="5.140625" style="20" customWidth="1"/>
    <col min="16138" max="16139" width="8.85546875" style="20"/>
    <col min="16140" max="16140" width="3" style="20" customWidth="1"/>
    <col min="16141" max="16143" width="8.85546875" style="20"/>
    <col min="16144" max="16144" width="7" style="20" customWidth="1"/>
    <col min="16145" max="16384" width="8.85546875" style="20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21" customFormat="1" x14ac:dyDescent="0.25">
      <c r="E30" s="20"/>
      <c r="F30" s="20"/>
      <c r="G30" s="20"/>
      <c r="H30" s="20"/>
    </row>
    <row r="31" spans="5:8" s="21" customFormat="1" x14ac:dyDescent="0.25">
      <c r="E31" s="20"/>
      <c r="F31" s="20"/>
      <c r="G31" s="20"/>
      <c r="H31" s="20"/>
    </row>
    <row r="32" spans="5:8" s="21" customFormat="1" x14ac:dyDescent="0.25"/>
    <row r="40" spans="2:3" x14ac:dyDescent="0.25">
      <c r="B40" s="22"/>
      <c r="C40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110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sqref="A1:XFD1048576"/>
    </sheetView>
  </sheetViews>
  <sheetFormatPr defaultRowHeight="15" x14ac:dyDescent="0.25"/>
  <cols>
    <col min="1" max="5" width="3" style="18" customWidth="1"/>
    <col min="6" max="6" width="28.28515625" style="18" customWidth="1"/>
    <col min="7" max="7" width="9.85546875" style="19" bestFit="1" customWidth="1"/>
    <col min="8" max="8" width="2.28515625" style="19" customWidth="1"/>
    <col min="9" max="9" width="8.42578125" style="19" bestFit="1" customWidth="1"/>
    <col min="10" max="10" width="2.28515625" style="19" customWidth="1"/>
    <col min="11" max="11" width="12" style="19" bestFit="1" customWidth="1"/>
    <col min="12" max="12" width="2.28515625" style="19" customWidth="1"/>
    <col min="13" max="13" width="10" style="19" bestFit="1" customWidth="1"/>
    <col min="14" max="14" width="2.28515625" style="19" customWidth="1"/>
    <col min="15" max="15" width="7.85546875" style="19" bestFit="1" customWidth="1"/>
    <col min="16" max="16" width="2.28515625" style="19" customWidth="1"/>
    <col min="17" max="17" width="12" style="19" bestFit="1" customWidth="1"/>
    <col min="18" max="18" width="2.28515625" style="19" customWidth="1"/>
    <col min="19" max="19" width="10.28515625" style="19" bestFit="1" customWidth="1"/>
    <col min="20" max="20" width="2.28515625" style="19" customWidth="1"/>
    <col min="21" max="21" width="7" style="19" bestFit="1" customWidth="1"/>
    <col min="22" max="22" width="2.28515625" style="19" customWidth="1"/>
    <col min="23" max="23" width="12" style="19" bestFit="1" customWidth="1"/>
    <col min="24" max="24" width="2.28515625" style="19" customWidth="1"/>
    <col min="25" max="25" width="10.28515625" style="19" bestFit="1" customWidth="1"/>
    <col min="26" max="26" width="2.28515625" style="19" customWidth="1"/>
    <col min="27" max="27" width="7" style="19" bestFit="1" customWidth="1"/>
    <col min="28" max="28" width="2.28515625" style="19" customWidth="1"/>
    <col min="29" max="29" width="12" style="19" bestFit="1" customWidth="1"/>
    <col min="30" max="30" width="2.28515625" style="19" customWidth="1"/>
    <col min="31" max="31" width="12.28515625" style="19" bestFit="1" customWidth="1"/>
    <col min="32" max="32" width="2.28515625" style="19" customWidth="1"/>
    <col min="33" max="33" width="7.85546875" style="19" bestFit="1" customWidth="1"/>
    <col min="34" max="34" width="2.28515625" style="19" customWidth="1"/>
    <col min="35" max="35" width="12" style="19" bestFit="1" customWidth="1"/>
  </cols>
  <sheetData>
    <row r="1" spans="1:35" ht="15.75" thickBot="1" x14ac:dyDescent="0.3">
      <c r="A1" s="2"/>
      <c r="B1" s="2"/>
      <c r="C1" s="2"/>
      <c r="D1" s="2"/>
      <c r="E1" s="2"/>
      <c r="F1" s="2"/>
      <c r="G1" s="4"/>
      <c r="H1" s="3"/>
      <c r="I1" s="4"/>
      <c r="J1" s="3"/>
      <c r="K1" s="4"/>
      <c r="L1" s="1"/>
      <c r="M1" s="4"/>
      <c r="N1" s="3"/>
      <c r="O1" s="4"/>
      <c r="P1" s="3"/>
      <c r="Q1" s="4"/>
      <c r="R1" s="1"/>
      <c r="S1" s="4"/>
      <c r="T1" s="3"/>
      <c r="U1" s="4"/>
      <c r="V1" s="3"/>
      <c r="W1" s="4"/>
      <c r="X1" s="1"/>
      <c r="Y1" s="4"/>
      <c r="Z1" s="3"/>
      <c r="AA1" s="4"/>
      <c r="AB1" s="3"/>
      <c r="AC1" s="4"/>
      <c r="AD1" s="1"/>
      <c r="AE1" s="5" t="s">
        <v>0</v>
      </c>
      <c r="AF1" s="3"/>
      <c r="AG1" s="4"/>
      <c r="AH1" s="3"/>
      <c r="AI1" s="4"/>
    </row>
    <row r="2" spans="1:35" s="17" customFormat="1" ht="16.5" thickTop="1" thickBot="1" x14ac:dyDescent="0.3">
      <c r="A2" s="14"/>
      <c r="B2" s="14"/>
      <c r="C2" s="14"/>
      <c r="D2" s="14"/>
      <c r="E2" s="14"/>
      <c r="F2" s="14"/>
      <c r="G2" s="15" t="s">
        <v>1</v>
      </c>
      <c r="H2" s="16"/>
      <c r="I2" s="15" t="s">
        <v>2</v>
      </c>
      <c r="J2" s="16"/>
      <c r="K2" s="15" t="s">
        <v>3</v>
      </c>
      <c r="L2" s="16"/>
      <c r="M2" s="15" t="s">
        <v>4</v>
      </c>
      <c r="N2" s="16"/>
      <c r="O2" s="15" t="s">
        <v>2</v>
      </c>
      <c r="P2" s="16"/>
      <c r="Q2" s="15" t="s">
        <v>3</v>
      </c>
      <c r="R2" s="16"/>
      <c r="S2" s="15" t="s">
        <v>5</v>
      </c>
      <c r="T2" s="16"/>
      <c r="U2" s="15" t="s">
        <v>2</v>
      </c>
      <c r="V2" s="16"/>
      <c r="W2" s="15" t="s">
        <v>3</v>
      </c>
      <c r="X2" s="16"/>
      <c r="Y2" s="15" t="s">
        <v>6</v>
      </c>
      <c r="Z2" s="16"/>
      <c r="AA2" s="15" t="s">
        <v>2</v>
      </c>
      <c r="AB2" s="16"/>
      <c r="AC2" s="15" t="s">
        <v>3</v>
      </c>
      <c r="AD2" s="16"/>
      <c r="AE2" s="15" t="s">
        <v>7</v>
      </c>
      <c r="AF2" s="16"/>
      <c r="AG2" s="15" t="s">
        <v>2</v>
      </c>
      <c r="AH2" s="16"/>
      <c r="AI2" s="15" t="s">
        <v>3</v>
      </c>
    </row>
    <row r="3" spans="1:35" ht="15.75" thickTop="1" x14ac:dyDescent="0.25">
      <c r="A3" s="2"/>
      <c r="B3" s="2" t="s">
        <v>8</v>
      </c>
      <c r="C3" s="2"/>
      <c r="D3" s="2"/>
      <c r="E3" s="2"/>
      <c r="F3" s="2"/>
      <c r="G3" s="6"/>
      <c r="H3" s="7"/>
      <c r="I3" s="6"/>
      <c r="J3" s="7"/>
      <c r="K3" s="6"/>
      <c r="L3" s="7"/>
      <c r="M3" s="6"/>
      <c r="N3" s="7"/>
      <c r="O3" s="6"/>
      <c r="P3" s="7"/>
      <c r="Q3" s="6"/>
      <c r="R3" s="7"/>
      <c r="S3" s="6"/>
      <c r="T3" s="7"/>
      <c r="U3" s="6"/>
      <c r="V3" s="7"/>
      <c r="W3" s="6"/>
      <c r="X3" s="7"/>
      <c r="Y3" s="6"/>
      <c r="Z3" s="7"/>
      <c r="AA3" s="6"/>
      <c r="AB3" s="7"/>
      <c r="AC3" s="6"/>
      <c r="AD3" s="7"/>
      <c r="AE3" s="6"/>
      <c r="AF3" s="7"/>
      <c r="AG3" s="6"/>
      <c r="AH3" s="7"/>
      <c r="AI3" s="6"/>
    </row>
    <row r="4" spans="1:35" x14ac:dyDescent="0.25">
      <c r="A4" s="2"/>
      <c r="B4" s="2"/>
      <c r="C4" s="2" t="s">
        <v>9</v>
      </c>
      <c r="D4" s="2"/>
      <c r="E4" s="2"/>
      <c r="F4" s="2"/>
      <c r="G4" s="6"/>
      <c r="H4" s="7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7"/>
      <c r="U4" s="6"/>
      <c r="V4" s="7"/>
      <c r="W4" s="6"/>
      <c r="X4" s="7"/>
      <c r="Y4" s="6"/>
      <c r="Z4" s="7"/>
      <c r="AA4" s="6"/>
      <c r="AB4" s="7"/>
      <c r="AC4" s="6"/>
      <c r="AD4" s="7"/>
      <c r="AE4" s="6"/>
      <c r="AF4" s="7"/>
      <c r="AG4" s="6"/>
      <c r="AH4" s="7"/>
      <c r="AI4" s="6"/>
    </row>
    <row r="5" spans="1:35" x14ac:dyDescent="0.25">
      <c r="A5" s="2"/>
      <c r="B5" s="2"/>
      <c r="C5" s="2"/>
      <c r="D5" s="2" t="s">
        <v>10</v>
      </c>
      <c r="E5" s="2"/>
      <c r="F5" s="2"/>
      <c r="G5" s="6"/>
      <c r="H5" s="7"/>
      <c r="I5" s="6"/>
      <c r="J5" s="7"/>
      <c r="K5" s="6"/>
      <c r="L5" s="7"/>
      <c r="M5" s="6"/>
      <c r="N5" s="7"/>
      <c r="O5" s="6"/>
      <c r="P5" s="7"/>
      <c r="Q5" s="6"/>
      <c r="R5" s="7"/>
      <c r="S5" s="6"/>
      <c r="T5" s="7"/>
      <c r="U5" s="6"/>
      <c r="V5" s="7"/>
      <c r="W5" s="6"/>
      <c r="X5" s="7"/>
      <c r="Y5" s="6"/>
      <c r="Z5" s="7"/>
      <c r="AA5" s="6"/>
      <c r="AB5" s="7"/>
      <c r="AC5" s="6"/>
      <c r="AD5" s="7"/>
      <c r="AE5" s="6"/>
      <c r="AF5" s="7"/>
      <c r="AG5" s="6"/>
      <c r="AH5" s="7"/>
      <c r="AI5" s="6"/>
    </row>
    <row r="6" spans="1:35" x14ac:dyDescent="0.25">
      <c r="A6" s="2"/>
      <c r="B6" s="2"/>
      <c r="C6" s="2"/>
      <c r="D6" s="2"/>
      <c r="E6" s="2" t="s">
        <v>11</v>
      </c>
      <c r="F6" s="2"/>
      <c r="G6" s="6">
        <v>0</v>
      </c>
      <c r="H6" s="7"/>
      <c r="I6" s="6"/>
      <c r="J6" s="7"/>
      <c r="K6" s="6"/>
      <c r="L6" s="7"/>
      <c r="M6" s="6">
        <v>1000</v>
      </c>
      <c r="N6" s="7"/>
      <c r="O6" s="6"/>
      <c r="P6" s="7"/>
      <c r="Q6" s="6"/>
      <c r="R6" s="7"/>
      <c r="S6" s="6">
        <v>0</v>
      </c>
      <c r="T6" s="7"/>
      <c r="U6" s="6"/>
      <c r="V6" s="7"/>
      <c r="W6" s="6"/>
      <c r="X6" s="7"/>
      <c r="Y6" s="6">
        <v>0</v>
      </c>
      <c r="Z6" s="7"/>
      <c r="AA6" s="6"/>
      <c r="AB6" s="7"/>
      <c r="AC6" s="6"/>
      <c r="AD6" s="7"/>
      <c r="AE6" s="6">
        <f>ROUND(G6+M6+S6+Y6,5)</f>
        <v>1000</v>
      </c>
      <c r="AF6" s="7"/>
      <c r="AG6" s="6"/>
      <c r="AH6" s="7"/>
      <c r="AI6" s="6"/>
    </row>
    <row r="7" spans="1:35" x14ac:dyDescent="0.25">
      <c r="A7" s="2"/>
      <c r="B7" s="2"/>
      <c r="C7" s="2"/>
      <c r="D7" s="2"/>
      <c r="E7" s="2" t="s">
        <v>12</v>
      </c>
      <c r="F7" s="2"/>
      <c r="G7" s="6"/>
      <c r="H7" s="7"/>
      <c r="I7" s="6"/>
      <c r="J7" s="7"/>
      <c r="K7" s="6"/>
      <c r="L7" s="7"/>
      <c r="M7" s="6"/>
      <c r="N7" s="7"/>
      <c r="O7" s="6"/>
      <c r="P7" s="7"/>
      <c r="Q7" s="6"/>
      <c r="R7" s="7"/>
      <c r="S7" s="6"/>
      <c r="T7" s="7"/>
      <c r="U7" s="6"/>
      <c r="V7" s="7"/>
      <c r="W7" s="6"/>
      <c r="X7" s="7"/>
      <c r="Y7" s="6"/>
      <c r="Z7" s="7"/>
      <c r="AA7" s="6"/>
      <c r="AB7" s="7"/>
      <c r="AC7" s="6"/>
      <c r="AD7" s="7"/>
      <c r="AE7" s="6"/>
      <c r="AF7" s="7"/>
      <c r="AG7" s="6"/>
      <c r="AH7" s="7"/>
      <c r="AI7" s="6"/>
    </row>
    <row r="8" spans="1:35" x14ac:dyDescent="0.25">
      <c r="A8" s="2"/>
      <c r="B8" s="2"/>
      <c r="C8" s="2"/>
      <c r="D8" s="2"/>
      <c r="E8" s="2"/>
      <c r="F8" s="2" t="s">
        <v>13</v>
      </c>
      <c r="G8" s="6">
        <v>0</v>
      </c>
      <c r="H8" s="7"/>
      <c r="I8" s="6">
        <v>0</v>
      </c>
      <c r="J8" s="7"/>
      <c r="K8" s="6">
        <f>ROUND((G8-I8),5)</f>
        <v>0</v>
      </c>
      <c r="L8" s="7"/>
      <c r="M8" s="6">
        <v>0</v>
      </c>
      <c r="N8" s="7"/>
      <c r="O8" s="6">
        <v>300</v>
      </c>
      <c r="P8" s="7"/>
      <c r="Q8" s="6">
        <f>ROUND((M8-O8),5)</f>
        <v>-300</v>
      </c>
      <c r="R8" s="7"/>
      <c r="S8" s="6">
        <v>0</v>
      </c>
      <c r="T8" s="7"/>
      <c r="U8" s="6"/>
      <c r="V8" s="7"/>
      <c r="W8" s="6"/>
      <c r="X8" s="7"/>
      <c r="Y8" s="6">
        <v>0</v>
      </c>
      <c r="Z8" s="7"/>
      <c r="AA8" s="6"/>
      <c r="AB8" s="7"/>
      <c r="AC8" s="6"/>
      <c r="AD8" s="7"/>
      <c r="AE8" s="6">
        <f>ROUND(G8+M8+S8+Y8,5)</f>
        <v>0</v>
      </c>
      <c r="AF8" s="7"/>
      <c r="AG8" s="6">
        <f>ROUND(I8+O8+U8+AA8,5)</f>
        <v>300</v>
      </c>
      <c r="AH8" s="7"/>
      <c r="AI8" s="6">
        <f>ROUND((AE8-AG8),5)</f>
        <v>-300</v>
      </c>
    </row>
    <row r="9" spans="1:35" x14ac:dyDescent="0.25">
      <c r="A9" s="2"/>
      <c r="B9" s="2"/>
      <c r="C9" s="2"/>
      <c r="D9" s="2"/>
      <c r="E9" s="2"/>
      <c r="F9" s="2" t="s">
        <v>14</v>
      </c>
      <c r="G9" s="6">
        <v>0</v>
      </c>
      <c r="H9" s="7"/>
      <c r="I9" s="6">
        <v>300</v>
      </c>
      <c r="J9" s="7"/>
      <c r="K9" s="6">
        <f>ROUND((G9-I9),5)</f>
        <v>-300</v>
      </c>
      <c r="L9" s="7"/>
      <c r="M9" s="6">
        <v>0</v>
      </c>
      <c r="N9" s="7"/>
      <c r="O9" s="6">
        <v>0</v>
      </c>
      <c r="P9" s="7"/>
      <c r="Q9" s="6">
        <f>ROUND((M9-O9),5)</f>
        <v>0</v>
      </c>
      <c r="R9" s="7"/>
      <c r="S9" s="6">
        <v>0</v>
      </c>
      <c r="T9" s="7"/>
      <c r="U9" s="6"/>
      <c r="V9" s="7"/>
      <c r="W9" s="6"/>
      <c r="X9" s="7"/>
      <c r="Y9" s="6">
        <v>0</v>
      </c>
      <c r="Z9" s="7"/>
      <c r="AA9" s="6"/>
      <c r="AB9" s="7"/>
      <c r="AC9" s="6"/>
      <c r="AD9" s="7"/>
      <c r="AE9" s="6">
        <f>ROUND(G9+M9+S9+Y9,5)</f>
        <v>0</v>
      </c>
      <c r="AF9" s="7"/>
      <c r="AG9" s="6">
        <f>ROUND(I9+O9+U9+AA9,5)</f>
        <v>300</v>
      </c>
      <c r="AH9" s="7"/>
      <c r="AI9" s="6">
        <f>ROUND((AE9-AG9),5)</f>
        <v>-300</v>
      </c>
    </row>
    <row r="10" spans="1:35" x14ac:dyDescent="0.25">
      <c r="A10" s="2"/>
      <c r="B10" s="2"/>
      <c r="C10" s="2"/>
      <c r="D10" s="2"/>
      <c r="E10" s="2"/>
      <c r="F10" s="2" t="s">
        <v>15</v>
      </c>
      <c r="G10" s="6">
        <v>0</v>
      </c>
      <c r="H10" s="7"/>
      <c r="I10" s="6"/>
      <c r="J10" s="7"/>
      <c r="K10" s="6"/>
      <c r="L10" s="7"/>
      <c r="M10" s="6">
        <v>278.16000000000003</v>
      </c>
      <c r="N10" s="7"/>
      <c r="O10" s="6"/>
      <c r="P10" s="7"/>
      <c r="Q10" s="6"/>
      <c r="R10" s="7"/>
      <c r="S10" s="6">
        <v>0</v>
      </c>
      <c r="T10" s="7"/>
      <c r="U10" s="6"/>
      <c r="V10" s="7"/>
      <c r="W10" s="6"/>
      <c r="X10" s="7"/>
      <c r="Y10" s="6">
        <v>0</v>
      </c>
      <c r="Z10" s="7"/>
      <c r="AA10" s="6"/>
      <c r="AB10" s="7"/>
      <c r="AC10" s="6"/>
      <c r="AD10" s="7"/>
      <c r="AE10" s="6">
        <f>ROUND(G10+M10+S10+Y10,5)</f>
        <v>278.16000000000003</v>
      </c>
      <c r="AF10" s="7"/>
      <c r="AG10" s="6"/>
      <c r="AH10" s="7"/>
      <c r="AI10" s="6"/>
    </row>
    <row r="11" spans="1:35" x14ac:dyDescent="0.25">
      <c r="A11" s="2"/>
      <c r="B11" s="2"/>
      <c r="C11" s="2"/>
      <c r="D11" s="2"/>
      <c r="E11" s="2"/>
      <c r="F11" s="2" t="s">
        <v>16</v>
      </c>
      <c r="G11" s="6">
        <v>0</v>
      </c>
      <c r="H11" s="7"/>
      <c r="I11" s="6"/>
      <c r="J11" s="7"/>
      <c r="K11" s="6"/>
      <c r="L11" s="7"/>
      <c r="M11" s="6">
        <v>0</v>
      </c>
      <c r="N11" s="7"/>
      <c r="O11" s="6"/>
      <c r="P11" s="7"/>
      <c r="Q11" s="6"/>
      <c r="R11" s="7"/>
      <c r="S11" s="6">
        <v>0</v>
      </c>
      <c r="T11" s="7"/>
      <c r="U11" s="6">
        <v>0</v>
      </c>
      <c r="V11" s="7"/>
      <c r="W11" s="6">
        <f>ROUND((S11-U11),5)</f>
        <v>0</v>
      </c>
      <c r="X11" s="7"/>
      <c r="Y11" s="6">
        <v>0</v>
      </c>
      <c r="Z11" s="7"/>
      <c r="AA11" s="6">
        <v>500</v>
      </c>
      <c r="AB11" s="7"/>
      <c r="AC11" s="6">
        <f>ROUND((Y11-AA11),5)</f>
        <v>-500</v>
      </c>
      <c r="AD11" s="7"/>
      <c r="AE11" s="6">
        <f>ROUND(G11+M11+S11+Y11,5)</f>
        <v>0</v>
      </c>
      <c r="AF11" s="7"/>
      <c r="AG11" s="6">
        <f>ROUND(I11+O11+U11+AA11,5)</f>
        <v>500</v>
      </c>
      <c r="AH11" s="7"/>
      <c r="AI11" s="6">
        <f>ROUND((AE11-AG11),5)</f>
        <v>-500</v>
      </c>
    </row>
    <row r="12" spans="1:35" x14ac:dyDescent="0.25">
      <c r="A12" s="2"/>
      <c r="B12" s="2"/>
      <c r="C12" s="2"/>
      <c r="D12" s="2"/>
      <c r="E12" s="2"/>
      <c r="F12" s="2" t="s">
        <v>17</v>
      </c>
      <c r="G12" s="6">
        <v>0</v>
      </c>
      <c r="H12" s="7"/>
      <c r="I12" s="6">
        <v>0</v>
      </c>
      <c r="J12" s="7"/>
      <c r="K12" s="6">
        <f>ROUND((G12-I12),5)</f>
        <v>0</v>
      </c>
      <c r="L12" s="7"/>
      <c r="M12" s="6">
        <v>0</v>
      </c>
      <c r="N12" s="7"/>
      <c r="O12" s="6">
        <v>320</v>
      </c>
      <c r="P12" s="7"/>
      <c r="Q12" s="6">
        <f>ROUND((M12-O12),5)</f>
        <v>-320</v>
      </c>
      <c r="R12" s="7"/>
      <c r="S12" s="6">
        <v>0</v>
      </c>
      <c r="T12" s="7"/>
      <c r="U12" s="6">
        <v>0</v>
      </c>
      <c r="V12" s="7"/>
      <c r="W12" s="6">
        <f>ROUND((S12-U12),5)</f>
        <v>0</v>
      </c>
      <c r="X12" s="7"/>
      <c r="Y12" s="6">
        <v>0</v>
      </c>
      <c r="Z12" s="7"/>
      <c r="AA12" s="6">
        <v>0</v>
      </c>
      <c r="AB12" s="7"/>
      <c r="AC12" s="6">
        <f>ROUND((Y12-AA12),5)</f>
        <v>0</v>
      </c>
      <c r="AD12" s="7"/>
      <c r="AE12" s="6">
        <f>ROUND(G12+M12+S12+Y12,5)</f>
        <v>0</v>
      </c>
      <c r="AF12" s="7"/>
      <c r="AG12" s="6">
        <f>ROUND(I12+O12+U12+AA12,5)</f>
        <v>320</v>
      </c>
      <c r="AH12" s="7"/>
      <c r="AI12" s="6">
        <f>ROUND((AE12-AG12),5)</f>
        <v>-320</v>
      </c>
    </row>
    <row r="13" spans="1:35" x14ac:dyDescent="0.25">
      <c r="A13" s="2"/>
      <c r="B13" s="2"/>
      <c r="C13" s="2"/>
      <c r="D13" s="2"/>
      <c r="E13" s="2"/>
      <c r="F13" s="2" t="s">
        <v>18</v>
      </c>
      <c r="G13" s="6">
        <v>0</v>
      </c>
      <c r="H13" s="7"/>
      <c r="I13" s="6">
        <v>0</v>
      </c>
      <c r="J13" s="7"/>
      <c r="K13" s="6">
        <f>ROUND((G13-I13),5)</f>
        <v>0</v>
      </c>
      <c r="L13" s="7"/>
      <c r="M13" s="6">
        <v>0</v>
      </c>
      <c r="N13" s="7"/>
      <c r="O13" s="6">
        <v>0</v>
      </c>
      <c r="P13" s="7"/>
      <c r="Q13" s="6">
        <f>ROUND((M13-O13),5)</f>
        <v>0</v>
      </c>
      <c r="R13" s="7"/>
      <c r="S13" s="6">
        <v>0</v>
      </c>
      <c r="T13" s="7"/>
      <c r="U13" s="6"/>
      <c r="V13" s="7"/>
      <c r="W13" s="6"/>
      <c r="X13" s="7"/>
      <c r="Y13" s="6">
        <v>0</v>
      </c>
      <c r="Z13" s="7"/>
      <c r="AA13" s="6"/>
      <c r="AB13" s="7"/>
      <c r="AC13" s="6"/>
      <c r="AD13" s="7"/>
      <c r="AE13" s="6">
        <f>ROUND(G13+M13+S13+Y13,5)</f>
        <v>0</v>
      </c>
      <c r="AF13" s="7"/>
      <c r="AG13" s="6">
        <f>ROUND(I13+O13+U13+AA13,5)</f>
        <v>0</v>
      </c>
      <c r="AH13" s="7"/>
      <c r="AI13" s="6">
        <f>ROUND((AE13-AG13),5)</f>
        <v>0</v>
      </c>
    </row>
    <row r="14" spans="1:35" x14ac:dyDescent="0.25">
      <c r="A14" s="2"/>
      <c r="B14" s="2"/>
      <c r="C14" s="2"/>
      <c r="D14" s="2"/>
      <c r="E14" s="2"/>
      <c r="F14" s="2" t="s">
        <v>19</v>
      </c>
      <c r="G14" s="6">
        <v>0</v>
      </c>
      <c r="H14" s="7"/>
      <c r="I14" s="6"/>
      <c r="J14" s="7"/>
      <c r="K14" s="6"/>
      <c r="L14" s="7"/>
      <c r="M14" s="6">
        <v>0</v>
      </c>
      <c r="N14" s="7"/>
      <c r="O14" s="6"/>
      <c r="P14" s="7"/>
      <c r="Q14" s="6"/>
      <c r="R14" s="7"/>
      <c r="S14" s="6">
        <v>0</v>
      </c>
      <c r="T14" s="7"/>
      <c r="U14" s="6">
        <v>2000</v>
      </c>
      <c r="V14" s="7"/>
      <c r="W14" s="6">
        <f>ROUND((S14-U14),5)</f>
        <v>-2000</v>
      </c>
      <c r="X14" s="7"/>
      <c r="Y14" s="6">
        <v>0</v>
      </c>
      <c r="Z14" s="7"/>
      <c r="AA14" s="6">
        <v>0</v>
      </c>
      <c r="AB14" s="7"/>
      <c r="AC14" s="6">
        <f>ROUND((Y14-AA14),5)</f>
        <v>0</v>
      </c>
      <c r="AD14" s="7"/>
      <c r="AE14" s="6">
        <f>ROUND(G14+M14+S14+Y14,5)</f>
        <v>0</v>
      </c>
      <c r="AF14" s="7"/>
      <c r="AG14" s="6">
        <f>ROUND(I14+O14+U14+AA14,5)</f>
        <v>2000</v>
      </c>
      <c r="AH14" s="7"/>
      <c r="AI14" s="6">
        <f>ROUND((AE14-AG14),5)</f>
        <v>-2000</v>
      </c>
    </row>
    <row r="15" spans="1:35" x14ac:dyDescent="0.25">
      <c r="A15" s="2"/>
      <c r="B15" s="2"/>
      <c r="C15" s="2"/>
      <c r="D15" s="2"/>
      <c r="E15" s="2"/>
      <c r="F15" s="2" t="s">
        <v>20</v>
      </c>
      <c r="G15" s="6">
        <v>0</v>
      </c>
      <c r="H15" s="7"/>
      <c r="I15" s="6">
        <v>0</v>
      </c>
      <c r="J15" s="7"/>
      <c r="K15" s="6">
        <f>ROUND((G15-I15),5)</f>
        <v>0</v>
      </c>
      <c r="L15" s="7"/>
      <c r="M15" s="6">
        <v>0</v>
      </c>
      <c r="N15" s="7"/>
      <c r="O15" s="6">
        <v>0</v>
      </c>
      <c r="P15" s="7"/>
      <c r="Q15" s="6">
        <f>ROUND((M15-O15),5)</f>
        <v>0</v>
      </c>
      <c r="R15" s="7"/>
      <c r="S15" s="6">
        <v>0</v>
      </c>
      <c r="T15" s="7"/>
      <c r="U15" s="6"/>
      <c r="V15" s="7"/>
      <c r="W15" s="6"/>
      <c r="X15" s="7"/>
      <c r="Y15" s="6">
        <v>0</v>
      </c>
      <c r="Z15" s="7"/>
      <c r="AA15" s="6"/>
      <c r="AB15" s="7"/>
      <c r="AC15" s="6"/>
      <c r="AD15" s="7"/>
      <c r="AE15" s="6">
        <f>ROUND(G15+M15+S15+Y15,5)</f>
        <v>0</v>
      </c>
      <c r="AF15" s="7"/>
      <c r="AG15" s="6">
        <f>ROUND(I15+O15+U15+AA15,5)</f>
        <v>0</v>
      </c>
      <c r="AH15" s="7"/>
      <c r="AI15" s="6">
        <f>ROUND((AE15-AG15),5)</f>
        <v>0</v>
      </c>
    </row>
    <row r="16" spans="1:35" ht="15.75" thickBot="1" x14ac:dyDescent="0.3">
      <c r="A16" s="2"/>
      <c r="B16" s="2"/>
      <c r="C16" s="2"/>
      <c r="D16" s="2"/>
      <c r="E16" s="2"/>
      <c r="F16" s="2" t="s">
        <v>21</v>
      </c>
      <c r="G16" s="8">
        <v>0</v>
      </c>
      <c r="H16" s="7"/>
      <c r="I16" s="8"/>
      <c r="J16" s="7"/>
      <c r="K16" s="8"/>
      <c r="L16" s="7"/>
      <c r="M16" s="8">
        <v>0</v>
      </c>
      <c r="N16" s="7"/>
      <c r="O16" s="8"/>
      <c r="P16" s="7"/>
      <c r="Q16" s="8"/>
      <c r="R16" s="7"/>
      <c r="S16" s="8">
        <v>0</v>
      </c>
      <c r="T16" s="7"/>
      <c r="U16" s="8">
        <v>0</v>
      </c>
      <c r="V16" s="7"/>
      <c r="W16" s="8">
        <f>ROUND((S16-U16),5)</f>
        <v>0</v>
      </c>
      <c r="X16" s="7"/>
      <c r="Y16" s="8">
        <v>0</v>
      </c>
      <c r="Z16" s="7"/>
      <c r="AA16" s="8">
        <v>0</v>
      </c>
      <c r="AB16" s="7"/>
      <c r="AC16" s="8">
        <f>ROUND((Y16-AA16),5)</f>
        <v>0</v>
      </c>
      <c r="AD16" s="7"/>
      <c r="AE16" s="8">
        <f>ROUND(G16+M16+S16+Y16,5)</f>
        <v>0</v>
      </c>
      <c r="AF16" s="7"/>
      <c r="AG16" s="8">
        <f>ROUND(I16+O16+U16+AA16,5)</f>
        <v>0</v>
      </c>
      <c r="AH16" s="7"/>
      <c r="AI16" s="8">
        <f>ROUND((AE16-AG16),5)</f>
        <v>0</v>
      </c>
    </row>
    <row r="17" spans="1:35" x14ac:dyDescent="0.25">
      <c r="A17" s="2"/>
      <c r="B17" s="2"/>
      <c r="C17" s="2"/>
      <c r="D17" s="2"/>
      <c r="E17" s="2" t="s">
        <v>22</v>
      </c>
      <c r="F17" s="2"/>
      <c r="G17" s="6">
        <f>ROUND(SUM(G7:G16),5)</f>
        <v>0</v>
      </c>
      <c r="H17" s="7"/>
      <c r="I17" s="6">
        <f>ROUND(SUM(I7:I16),5)</f>
        <v>300</v>
      </c>
      <c r="J17" s="7"/>
      <c r="K17" s="6">
        <f>ROUND((G17-I17),5)</f>
        <v>-300</v>
      </c>
      <c r="L17" s="7"/>
      <c r="M17" s="6">
        <f>ROUND(SUM(M7:M16),5)</f>
        <v>278.16000000000003</v>
      </c>
      <c r="N17" s="7"/>
      <c r="O17" s="6">
        <f>ROUND(SUM(O7:O16),5)</f>
        <v>620</v>
      </c>
      <c r="P17" s="7"/>
      <c r="Q17" s="6">
        <f>ROUND((M17-O17),5)</f>
        <v>-341.84</v>
      </c>
      <c r="R17" s="7"/>
      <c r="S17" s="6">
        <f>ROUND(SUM(S7:S16),5)</f>
        <v>0</v>
      </c>
      <c r="T17" s="7"/>
      <c r="U17" s="6">
        <f>ROUND(SUM(U7:U16),5)</f>
        <v>2000</v>
      </c>
      <c r="V17" s="7"/>
      <c r="W17" s="6">
        <f>ROUND((S17-U17),5)</f>
        <v>-2000</v>
      </c>
      <c r="X17" s="7"/>
      <c r="Y17" s="6">
        <f>ROUND(SUM(Y7:Y16),5)</f>
        <v>0</v>
      </c>
      <c r="Z17" s="7"/>
      <c r="AA17" s="6">
        <f>ROUND(SUM(AA7:AA16),5)</f>
        <v>500</v>
      </c>
      <c r="AB17" s="7"/>
      <c r="AC17" s="6">
        <f>ROUND((Y17-AA17),5)</f>
        <v>-500</v>
      </c>
      <c r="AD17" s="7"/>
      <c r="AE17" s="6">
        <f>ROUND(G17+M17+S17+Y17,5)</f>
        <v>278.16000000000003</v>
      </c>
      <c r="AF17" s="7"/>
      <c r="AG17" s="6">
        <f>ROUND(I17+O17+U17+AA17,5)</f>
        <v>3420</v>
      </c>
      <c r="AH17" s="7"/>
      <c r="AI17" s="6">
        <f>ROUND((AE17-AG17),5)</f>
        <v>-3141.84</v>
      </c>
    </row>
    <row r="18" spans="1:35" ht="30" customHeight="1" x14ac:dyDescent="0.25">
      <c r="A18" s="2"/>
      <c r="B18" s="2"/>
      <c r="C18" s="2"/>
      <c r="D18" s="2"/>
      <c r="E18" s="2" t="s">
        <v>23</v>
      </c>
      <c r="F18" s="2"/>
      <c r="G18" s="6">
        <v>307.8</v>
      </c>
      <c r="H18" s="7"/>
      <c r="I18" s="6">
        <v>4500</v>
      </c>
      <c r="J18" s="7"/>
      <c r="K18" s="6">
        <f>ROUND((G18-I18),5)</f>
        <v>-4192.2</v>
      </c>
      <c r="L18" s="7"/>
      <c r="M18" s="6">
        <v>-11.3</v>
      </c>
      <c r="N18" s="7"/>
      <c r="O18" s="6">
        <v>0</v>
      </c>
      <c r="P18" s="7"/>
      <c r="Q18" s="6">
        <f>ROUND((M18-O18),5)</f>
        <v>-11.3</v>
      </c>
      <c r="R18" s="7"/>
      <c r="S18" s="6">
        <v>0</v>
      </c>
      <c r="T18" s="7"/>
      <c r="U18" s="6">
        <v>0</v>
      </c>
      <c r="V18" s="7"/>
      <c r="W18" s="6">
        <f>ROUND((S18-U18),5)</f>
        <v>0</v>
      </c>
      <c r="X18" s="7"/>
      <c r="Y18" s="6">
        <v>0</v>
      </c>
      <c r="Z18" s="7"/>
      <c r="AA18" s="6">
        <v>0</v>
      </c>
      <c r="AB18" s="7"/>
      <c r="AC18" s="6">
        <f>ROUND((Y18-AA18),5)</f>
        <v>0</v>
      </c>
      <c r="AD18" s="7"/>
      <c r="AE18" s="6">
        <f>ROUND(G18+M18+S18+Y18,5)</f>
        <v>296.5</v>
      </c>
      <c r="AF18" s="7"/>
      <c r="AG18" s="6">
        <f>ROUND(I18+O18+U18+AA18,5)</f>
        <v>4500</v>
      </c>
      <c r="AH18" s="7"/>
      <c r="AI18" s="6">
        <f>ROUND((AE18-AG18),5)</f>
        <v>-4203.5</v>
      </c>
    </row>
    <row r="19" spans="1:35" x14ac:dyDescent="0.25">
      <c r="A19" s="2"/>
      <c r="B19" s="2"/>
      <c r="C19" s="2"/>
      <c r="D19" s="2"/>
      <c r="E19" s="2" t="s">
        <v>24</v>
      </c>
      <c r="F19" s="2"/>
      <c r="G19" s="6">
        <v>1423.74</v>
      </c>
      <c r="H19" s="7"/>
      <c r="I19" s="6">
        <v>1600</v>
      </c>
      <c r="J19" s="7"/>
      <c r="K19" s="6">
        <f>ROUND((G19-I19),5)</f>
        <v>-176.26</v>
      </c>
      <c r="L19" s="7"/>
      <c r="M19" s="6">
        <v>934.02</v>
      </c>
      <c r="N19" s="7"/>
      <c r="O19" s="6">
        <v>500</v>
      </c>
      <c r="P19" s="7"/>
      <c r="Q19" s="6">
        <f>ROUND((M19-O19),5)</f>
        <v>434.02</v>
      </c>
      <c r="R19" s="7"/>
      <c r="S19" s="6">
        <v>0</v>
      </c>
      <c r="T19" s="7"/>
      <c r="U19" s="6">
        <v>0</v>
      </c>
      <c r="V19" s="7"/>
      <c r="W19" s="6">
        <f>ROUND((S19-U19),5)</f>
        <v>0</v>
      </c>
      <c r="X19" s="7"/>
      <c r="Y19" s="6">
        <v>0</v>
      </c>
      <c r="Z19" s="7"/>
      <c r="AA19" s="6">
        <v>0</v>
      </c>
      <c r="AB19" s="7"/>
      <c r="AC19" s="6">
        <f>ROUND((Y19-AA19),5)</f>
        <v>0</v>
      </c>
      <c r="AD19" s="7"/>
      <c r="AE19" s="6">
        <f>ROUND(G19+M19+S19+Y19,5)</f>
        <v>2357.7600000000002</v>
      </c>
      <c r="AF19" s="7"/>
      <c r="AG19" s="6">
        <f>ROUND(I19+O19+U19+AA19,5)</f>
        <v>2100</v>
      </c>
      <c r="AH19" s="7"/>
      <c r="AI19" s="6">
        <f>ROUND((AE19-AG19),5)</f>
        <v>257.76</v>
      </c>
    </row>
    <row r="20" spans="1:35" x14ac:dyDescent="0.25">
      <c r="A20" s="2"/>
      <c r="B20" s="2"/>
      <c r="C20" s="2"/>
      <c r="D20" s="2"/>
      <c r="E20" s="2" t="s">
        <v>25</v>
      </c>
      <c r="F20" s="2"/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6"/>
      <c r="V20" s="7"/>
      <c r="W20" s="6"/>
      <c r="X20" s="7"/>
      <c r="Y20" s="6"/>
      <c r="Z20" s="7"/>
      <c r="AA20" s="6"/>
      <c r="AB20" s="7"/>
      <c r="AC20" s="6"/>
      <c r="AD20" s="7"/>
      <c r="AE20" s="6"/>
      <c r="AF20" s="7"/>
      <c r="AG20" s="6"/>
      <c r="AH20" s="7"/>
      <c r="AI20" s="6"/>
    </row>
    <row r="21" spans="1:35" x14ac:dyDescent="0.25">
      <c r="A21" s="2"/>
      <c r="B21" s="2"/>
      <c r="C21" s="2"/>
      <c r="D21" s="2"/>
      <c r="E21" s="2"/>
      <c r="F21" s="2" t="s">
        <v>26</v>
      </c>
      <c r="G21" s="6">
        <v>0</v>
      </c>
      <c r="H21" s="7"/>
      <c r="I21" s="6">
        <v>0</v>
      </c>
      <c r="J21" s="7"/>
      <c r="K21" s="6">
        <f>ROUND((G21-I21),5)</f>
        <v>0</v>
      </c>
      <c r="L21" s="7"/>
      <c r="M21" s="6">
        <v>0</v>
      </c>
      <c r="N21" s="7"/>
      <c r="O21" s="6">
        <v>100</v>
      </c>
      <c r="P21" s="7"/>
      <c r="Q21" s="6">
        <f>ROUND((M21-O21),5)</f>
        <v>-100</v>
      </c>
      <c r="R21" s="7"/>
      <c r="S21" s="6">
        <v>0</v>
      </c>
      <c r="T21" s="7"/>
      <c r="U21" s="6"/>
      <c r="V21" s="7"/>
      <c r="W21" s="6"/>
      <c r="X21" s="7"/>
      <c r="Y21" s="6">
        <v>0</v>
      </c>
      <c r="Z21" s="7"/>
      <c r="AA21" s="6"/>
      <c r="AB21" s="7"/>
      <c r="AC21" s="6"/>
      <c r="AD21" s="7"/>
      <c r="AE21" s="6">
        <f>ROUND(G21+M21+S21+Y21,5)</f>
        <v>0</v>
      </c>
      <c r="AF21" s="7"/>
      <c r="AG21" s="6">
        <f>ROUND(I21+O21+U21+AA21,5)</f>
        <v>100</v>
      </c>
      <c r="AH21" s="7"/>
      <c r="AI21" s="6">
        <f>ROUND((AE21-AG21),5)</f>
        <v>-100</v>
      </c>
    </row>
    <row r="22" spans="1:35" x14ac:dyDescent="0.25">
      <c r="A22" s="2"/>
      <c r="B22" s="2"/>
      <c r="C22" s="2"/>
      <c r="D22" s="2"/>
      <c r="E22" s="2"/>
      <c r="F22" s="2" t="s">
        <v>27</v>
      </c>
      <c r="G22" s="6">
        <v>0</v>
      </c>
      <c r="H22" s="7"/>
      <c r="I22" s="6">
        <v>500</v>
      </c>
      <c r="J22" s="7"/>
      <c r="K22" s="6">
        <f>ROUND((G22-I22),5)</f>
        <v>-500</v>
      </c>
      <c r="L22" s="7"/>
      <c r="M22" s="6">
        <v>1537.81</v>
      </c>
      <c r="N22" s="7"/>
      <c r="O22" s="6">
        <v>0</v>
      </c>
      <c r="P22" s="7"/>
      <c r="Q22" s="6">
        <f>ROUND((M22-O22),5)</f>
        <v>1537.81</v>
      </c>
      <c r="R22" s="7"/>
      <c r="S22" s="6">
        <v>0</v>
      </c>
      <c r="T22" s="7"/>
      <c r="U22" s="6"/>
      <c r="V22" s="7"/>
      <c r="W22" s="6"/>
      <c r="X22" s="7"/>
      <c r="Y22" s="6">
        <v>0</v>
      </c>
      <c r="Z22" s="7"/>
      <c r="AA22" s="6"/>
      <c r="AB22" s="7"/>
      <c r="AC22" s="6"/>
      <c r="AD22" s="7"/>
      <c r="AE22" s="6">
        <f>ROUND(G22+M22+S22+Y22,5)</f>
        <v>1537.81</v>
      </c>
      <c r="AF22" s="7"/>
      <c r="AG22" s="6">
        <f>ROUND(I22+O22+U22+AA22,5)</f>
        <v>500</v>
      </c>
      <c r="AH22" s="7"/>
      <c r="AI22" s="6">
        <f>ROUND((AE22-AG22),5)</f>
        <v>1037.81</v>
      </c>
    </row>
    <row r="23" spans="1:35" x14ac:dyDescent="0.25">
      <c r="A23" s="2"/>
      <c r="B23" s="2"/>
      <c r="C23" s="2"/>
      <c r="D23" s="2"/>
      <c r="E23" s="2"/>
      <c r="F23" s="2" t="s">
        <v>28</v>
      </c>
      <c r="G23" s="6">
        <v>0</v>
      </c>
      <c r="H23" s="7"/>
      <c r="I23" s="6">
        <v>0</v>
      </c>
      <c r="J23" s="7"/>
      <c r="K23" s="6">
        <f>ROUND((G23-I23),5)</f>
        <v>0</v>
      </c>
      <c r="L23" s="7"/>
      <c r="M23" s="6">
        <v>0</v>
      </c>
      <c r="N23" s="7"/>
      <c r="O23" s="6">
        <v>250</v>
      </c>
      <c r="P23" s="7"/>
      <c r="Q23" s="6">
        <f>ROUND((M23-O23),5)</f>
        <v>-250</v>
      </c>
      <c r="R23" s="7"/>
      <c r="S23" s="6">
        <v>0</v>
      </c>
      <c r="T23" s="7"/>
      <c r="U23" s="6">
        <v>0</v>
      </c>
      <c r="V23" s="7"/>
      <c r="W23" s="6">
        <f>ROUND((S23-U23),5)</f>
        <v>0</v>
      </c>
      <c r="X23" s="7"/>
      <c r="Y23" s="6">
        <v>0</v>
      </c>
      <c r="Z23" s="7"/>
      <c r="AA23" s="6">
        <v>0</v>
      </c>
      <c r="AB23" s="7"/>
      <c r="AC23" s="6">
        <f>ROUND((Y23-AA23),5)</f>
        <v>0</v>
      </c>
      <c r="AD23" s="7"/>
      <c r="AE23" s="6">
        <f>ROUND(G23+M23+S23+Y23,5)</f>
        <v>0</v>
      </c>
      <c r="AF23" s="7"/>
      <c r="AG23" s="6">
        <f>ROUND(I23+O23+U23+AA23,5)</f>
        <v>250</v>
      </c>
      <c r="AH23" s="7"/>
      <c r="AI23" s="6">
        <f>ROUND((AE23-AG23),5)</f>
        <v>-250</v>
      </c>
    </row>
    <row r="24" spans="1:35" x14ac:dyDescent="0.25">
      <c r="A24" s="2"/>
      <c r="B24" s="2"/>
      <c r="C24" s="2"/>
      <c r="D24" s="2"/>
      <c r="E24" s="2"/>
      <c r="F24" s="2" t="s">
        <v>29</v>
      </c>
      <c r="G24" s="6">
        <v>-58.41</v>
      </c>
      <c r="H24" s="7"/>
      <c r="I24" s="6">
        <v>0</v>
      </c>
      <c r="J24" s="7"/>
      <c r="K24" s="6">
        <f>ROUND((G24-I24),5)</f>
        <v>-58.41</v>
      </c>
      <c r="L24" s="7"/>
      <c r="M24" s="6">
        <v>0</v>
      </c>
      <c r="N24" s="7"/>
      <c r="O24" s="6">
        <v>0</v>
      </c>
      <c r="P24" s="7"/>
      <c r="Q24" s="6">
        <f>ROUND((M24-O24),5)</f>
        <v>0</v>
      </c>
      <c r="R24" s="7"/>
      <c r="S24" s="6">
        <v>0</v>
      </c>
      <c r="T24" s="7"/>
      <c r="U24" s="6">
        <v>50</v>
      </c>
      <c r="V24" s="7"/>
      <c r="W24" s="6">
        <f>ROUND((S24-U24),5)</f>
        <v>-50</v>
      </c>
      <c r="X24" s="7"/>
      <c r="Y24" s="6">
        <v>0</v>
      </c>
      <c r="Z24" s="7"/>
      <c r="AA24" s="6">
        <v>0</v>
      </c>
      <c r="AB24" s="7"/>
      <c r="AC24" s="6">
        <f>ROUND((Y24-AA24),5)</f>
        <v>0</v>
      </c>
      <c r="AD24" s="7"/>
      <c r="AE24" s="6">
        <f>ROUND(G24+M24+S24+Y24,5)</f>
        <v>-58.41</v>
      </c>
      <c r="AF24" s="7"/>
      <c r="AG24" s="6">
        <f>ROUND(I24+O24+U24+AA24,5)</f>
        <v>50</v>
      </c>
      <c r="AH24" s="7"/>
      <c r="AI24" s="6">
        <f>ROUND((AE24-AG24),5)</f>
        <v>-108.41</v>
      </c>
    </row>
    <row r="25" spans="1:35" x14ac:dyDescent="0.25">
      <c r="A25" s="2"/>
      <c r="B25" s="2"/>
      <c r="C25" s="2"/>
      <c r="D25" s="2"/>
      <c r="E25" s="2"/>
      <c r="F25" s="2" t="s">
        <v>30</v>
      </c>
      <c r="G25" s="6">
        <v>171.3</v>
      </c>
      <c r="H25" s="7"/>
      <c r="I25" s="6">
        <v>170</v>
      </c>
      <c r="J25" s="7"/>
      <c r="K25" s="6">
        <f>ROUND((G25-I25),5)</f>
        <v>1.3</v>
      </c>
      <c r="L25" s="7"/>
      <c r="M25" s="6">
        <v>0</v>
      </c>
      <c r="N25" s="7"/>
      <c r="O25" s="6">
        <v>0</v>
      </c>
      <c r="P25" s="7"/>
      <c r="Q25" s="6">
        <f>ROUND((M25-O25),5)</f>
        <v>0</v>
      </c>
      <c r="R25" s="7"/>
      <c r="S25" s="6">
        <v>0</v>
      </c>
      <c r="T25" s="7"/>
      <c r="U25" s="6"/>
      <c r="V25" s="7"/>
      <c r="W25" s="6"/>
      <c r="X25" s="7"/>
      <c r="Y25" s="6">
        <v>0</v>
      </c>
      <c r="Z25" s="7"/>
      <c r="AA25" s="6"/>
      <c r="AB25" s="7"/>
      <c r="AC25" s="6"/>
      <c r="AD25" s="7"/>
      <c r="AE25" s="6">
        <f>ROUND(G25+M25+S25+Y25,5)</f>
        <v>171.3</v>
      </c>
      <c r="AF25" s="7"/>
      <c r="AG25" s="6">
        <f>ROUND(I25+O25+U25+AA25,5)</f>
        <v>170</v>
      </c>
      <c r="AH25" s="7"/>
      <c r="AI25" s="6">
        <f>ROUND((AE25-AG25),5)</f>
        <v>1.3</v>
      </c>
    </row>
    <row r="26" spans="1:35" x14ac:dyDescent="0.25">
      <c r="A26" s="2"/>
      <c r="B26" s="2"/>
      <c r="C26" s="2"/>
      <c r="D26" s="2"/>
      <c r="E26" s="2"/>
      <c r="F26" s="2" t="s">
        <v>31</v>
      </c>
      <c r="G26" s="6">
        <v>0</v>
      </c>
      <c r="H26" s="7"/>
      <c r="I26" s="6"/>
      <c r="J26" s="7"/>
      <c r="K26" s="6"/>
      <c r="L26" s="7"/>
      <c r="M26" s="6">
        <v>0</v>
      </c>
      <c r="N26" s="7"/>
      <c r="O26" s="6"/>
      <c r="P26" s="7"/>
      <c r="Q26" s="6"/>
      <c r="R26" s="7"/>
      <c r="S26" s="6">
        <v>0</v>
      </c>
      <c r="T26" s="7"/>
      <c r="U26" s="6">
        <v>0</v>
      </c>
      <c r="V26" s="7"/>
      <c r="W26" s="6">
        <f>ROUND((S26-U26),5)</f>
        <v>0</v>
      </c>
      <c r="X26" s="7"/>
      <c r="Y26" s="6">
        <v>0</v>
      </c>
      <c r="Z26" s="7"/>
      <c r="AA26" s="6">
        <v>25</v>
      </c>
      <c r="AB26" s="7"/>
      <c r="AC26" s="6">
        <f>ROUND((Y26-AA26),5)</f>
        <v>-25</v>
      </c>
      <c r="AD26" s="7"/>
      <c r="AE26" s="6">
        <f>ROUND(G26+M26+S26+Y26,5)</f>
        <v>0</v>
      </c>
      <c r="AF26" s="7"/>
      <c r="AG26" s="6">
        <f>ROUND(I26+O26+U26+AA26,5)</f>
        <v>25</v>
      </c>
      <c r="AH26" s="7"/>
      <c r="AI26" s="6">
        <f>ROUND((AE26-AG26),5)</f>
        <v>-25</v>
      </c>
    </row>
    <row r="27" spans="1:35" ht="15.75" thickBot="1" x14ac:dyDescent="0.3">
      <c r="A27" s="2"/>
      <c r="B27" s="2"/>
      <c r="C27" s="2"/>
      <c r="D27" s="2"/>
      <c r="E27" s="2"/>
      <c r="F27" s="2" t="s">
        <v>32</v>
      </c>
      <c r="G27" s="8">
        <v>0</v>
      </c>
      <c r="H27" s="7"/>
      <c r="I27" s="8"/>
      <c r="J27" s="7"/>
      <c r="K27" s="8"/>
      <c r="L27" s="7"/>
      <c r="M27" s="8">
        <v>0</v>
      </c>
      <c r="N27" s="7"/>
      <c r="O27" s="8"/>
      <c r="P27" s="7"/>
      <c r="Q27" s="8"/>
      <c r="R27" s="7"/>
      <c r="S27" s="8">
        <v>0</v>
      </c>
      <c r="T27" s="7"/>
      <c r="U27" s="8">
        <v>0</v>
      </c>
      <c r="V27" s="7"/>
      <c r="W27" s="8">
        <f>ROUND((S27-U27),5)</f>
        <v>0</v>
      </c>
      <c r="X27" s="7"/>
      <c r="Y27" s="8">
        <v>0</v>
      </c>
      <c r="Z27" s="7"/>
      <c r="AA27" s="8">
        <v>0</v>
      </c>
      <c r="AB27" s="7"/>
      <c r="AC27" s="8">
        <f>ROUND((Y27-AA27),5)</f>
        <v>0</v>
      </c>
      <c r="AD27" s="7"/>
      <c r="AE27" s="8">
        <f>ROUND(G27+M27+S27+Y27,5)</f>
        <v>0</v>
      </c>
      <c r="AF27" s="7"/>
      <c r="AG27" s="8">
        <f>ROUND(I27+O27+U27+AA27,5)</f>
        <v>0</v>
      </c>
      <c r="AH27" s="7"/>
      <c r="AI27" s="8">
        <f>ROUND((AE27-AG27),5)</f>
        <v>0</v>
      </c>
    </row>
    <row r="28" spans="1:35" x14ac:dyDescent="0.25">
      <c r="A28" s="2"/>
      <c r="B28" s="2"/>
      <c r="C28" s="2"/>
      <c r="D28" s="2"/>
      <c r="E28" s="2" t="s">
        <v>33</v>
      </c>
      <c r="F28" s="2"/>
      <c r="G28" s="6">
        <f>ROUND(SUM(G20:G27),5)</f>
        <v>112.89</v>
      </c>
      <c r="H28" s="7"/>
      <c r="I28" s="6">
        <f>ROUND(SUM(I20:I27),5)</f>
        <v>670</v>
      </c>
      <c r="J28" s="7"/>
      <c r="K28" s="6">
        <f>ROUND((G28-I28),5)</f>
        <v>-557.11</v>
      </c>
      <c r="L28" s="7"/>
      <c r="M28" s="6">
        <f>ROUND(SUM(M20:M27),5)</f>
        <v>1537.81</v>
      </c>
      <c r="N28" s="7"/>
      <c r="O28" s="6">
        <f>ROUND(SUM(O20:O27),5)</f>
        <v>350</v>
      </c>
      <c r="P28" s="7"/>
      <c r="Q28" s="6">
        <f>ROUND((M28-O28),5)</f>
        <v>1187.81</v>
      </c>
      <c r="R28" s="7"/>
      <c r="S28" s="6">
        <f>ROUND(SUM(S20:S27),5)</f>
        <v>0</v>
      </c>
      <c r="T28" s="7"/>
      <c r="U28" s="6">
        <f>ROUND(SUM(U20:U27),5)</f>
        <v>50</v>
      </c>
      <c r="V28" s="7"/>
      <c r="W28" s="6">
        <f>ROUND((S28-U28),5)</f>
        <v>-50</v>
      </c>
      <c r="X28" s="7"/>
      <c r="Y28" s="6">
        <f>ROUND(SUM(Y20:Y27),5)</f>
        <v>0</v>
      </c>
      <c r="Z28" s="7"/>
      <c r="AA28" s="6">
        <f>ROUND(SUM(AA20:AA27),5)</f>
        <v>25</v>
      </c>
      <c r="AB28" s="7"/>
      <c r="AC28" s="6">
        <f>ROUND((Y28-AA28),5)</f>
        <v>-25</v>
      </c>
      <c r="AD28" s="7"/>
      <c r="AE28" s="6">
        <f>ROUND(G28+M28+S28+Y28,5)</f>
        <v>1650.7</v>
      </c>
      <c r="AF28" s="7"/>
      <c r="AG28" s="6">
        <f>ROUND(I28+O28+U28+AA28,5)</f>
        <v>1095</v>
      </c>
      <c r="AH28" s="7"/>
      <c r="AI28" s="6">
        <f>ROUND((AE28-AG28),5)</f>
        <v>555.70000000000005</v>
      </c>
    </row>
    <row r="29" spans="1:35" ht="30" customHeight="1" x14ac:dyDescent="0.25">
      <c r="A29" s="2"/>
      <c r="B29" s="2"/>
      <c r="C29" s="2"/>
      <c r="D29" s="2"/>
      <c r="E29" s="2" t="s">
        <v>34</v>
      </c>
      <c r="F29" s="2"/>
      <c r="G29" s="6">
        <v>659.81</v>
      </c>
      <c r="H29" s="7"/>
      <c r="I29" s="6">
        <v>400</v>
      </c>
      <c r="J29" s="7"/>
      <c r="K29" s="6">
        <f>ROUND((G29-I29),5)</f>
        <v>259.81</v>
      </c>
      <c r="L29" s="7"/>
      <c r="M29" s="6">
        <v>1105.3499999999999</v>
      </c>
      <c r="N29" s="7"/>
      <c r="O29" s="6">
        <v>0</v>
      </c>
      <c r="P29" s="7"/>
      <c r="Q29" s="6">
        <f>ROUND((M29-O29),5)</f>
        <v>1105.3499999999999</v>
      </c>
      <c r="R29" s="7"/>
      <c r="S29" s="6">
        <v>0</v>
      </c>
      <c r="T29" s="7"/>
      <c r="U29" s="6">
        <v>0</v>
      </c>
      <c r="V29" s="7"/>
      <c r="W29" s="6">
        <f>ROUND((S29-U29),5)</f>
        <v>0</v>
      </c>
      <c r="X29" s="7"/>
      <c r="Y29" s="6">
        <v>0</v>
      </c>
      <c r="Z29" s="7"/>
      <c r="AA29" s="6">
        <v>0</v>
      </c>
      <c r="AB29" s="7"/>
      <c r="AC29" s="6">
        <f>ROUND((Y29-AA29),5)</f>
        <v>0</v>
      </c>
      <c r="AD29" s="7"/>
      <c r="AE29" s="6">
        <f>ROUND(G29+M29+S29+Y29,5)</f>
        <v>1765.16</v>
      </c>
      <c r="AF29" s="7"/>
      <c r="AG29" s="6">
        <f>ROUND(I29+O29+U29+AA29,5)</f>
        <v>400</v>
      </c>
      <c r="AH29" s="7"/>
      <c r="AI29" s="6">
        <f>ROUND((AE29-AG29),5)</f>
        <v>1365.16</v>
      </c>
    </row>
    <row r="30" spans="1:35" ht="15.75" thickBot="1" x14ac:dyDescent="0.3">
      <c r="A30" s="2"/>
      <c r="B30" s="2"/>
      <c r="C30" s="2"/>
      <c r="D30" s="2"/>
      <c r="E30" s="2" t="s">
        <v>35</v>
      </c>
      <c r="F30" s="2"/>
      <c r="G30" s="8">
        <v>0</v>
      </c>
      <c r="H30" s="7"/>
      <c r="I30" s="8"/>
      <c r="J30" s="7"/>
      <c r="K30" s="8"/>
      <c r="L30" s="7"/>
      <c r="M30" s="8">
        <v>19.46</v>
      </c>
      <c r="N30" s="7"/>
      <c r="O30" s="8"/>
      <c r="P30" s="7"/>
      <c r="Q30" s="8"/>
      <c r="R30" s="7"/>
      <c r="S30" s="8">
        <v>0</v>
      </c>
      <c r="T30" s="7"/>
      <c r="U30" s="8">
        <v>0</v>
      </c>
      <c r="V30" s="7"/>
      <c r="W30" s="8">
        <f>ROUND((S30-U30),5)</f>
        <v>0</v>
      </c>
      <c r="X30" s="7"/>
      <c r="Y30" s="8">
        <v>0</v>
      </c>
      <c r="Z30" s="7"/>
      <c r="AA30" s="8">
        <v>100</v>
      </c>
      <c r="AB30" s="7"/>
      <c r="AC30" s="8">
        <f>ROUND((Y30-AA30),5)</f>
        <v>-100</v>
      </c>
      <c r="AD30" s="7"/>
      <c r="AE30" s="8">
        <f>ROUND(G30+M30+S30+Y30,5)</f>
        <v>19.46</v>
      </c>
      <c r="AF30" s="7"/>
      <c r="AG30" s="8">
        <f>ROUND(I30+O30+U30+AA30,5)</f>
        <v>100</v>
      </c>
      <c r="AH30" s="7"/>
      <c r="AI30" s="8">
        <f>ROUND((AE30-AG30),5)</f>
        <v>-80.540000000000006</v>
      </c>
    </row>
    <row r="31" spans="1:35" x14ac:dyDescent="0.25">
      <c r="A31" s="2"/>
      <c r="B31" s="2"/>
      <c r="C31" s="2"/>
      <c r="D31" s="2" t="s">
        <v>36</v>
      </c>
      <c r="E31" s="2"/>
      <c r="F31" s="2"/>
      <c r="G31" s="6">
        <f>ROUND(SUM(G5:G6)+SUM(G17:G19)+SUM(G28:G30),5)</f>
        <v>2504.2399999999998</v>
      </c>
      <c r="H31" s="7"/>
      <c r="I31" s="6">
        <f>ROUND(SUM(I5:I6)+SUM(I17:I19)+SUM(I28:I30),5)</f>
        <v>7470</v>
      </c>
      <c r="J31" s="7"/>
      <c r="K31" s="6">
        <f>ROUND((G31-I31),5)</f>
        <v>-4965.76</v>
      </c>
      <c r="L31" s="7"/>
      <c r="M31" s="6">
        <f>ROUND(SUM(M5:M6)+SUM(M17:M19)+SUM(M28:M30),5)</f>
        <v>4863.5</v>
      </c>
      <c r="N31" s="7"/>
      <c r="O31" s="6">
        <f>ROUND(SUM(O5:O6)+SUM(O17:O19)+SUM(O28:O30),5)</f>
        <v>1470</v>
      </c>
      <c r="P31" s="7"/>
      <c r="Q31" s="6">
        <f>ROUND((M31-O31),5)</f>
        <v>3393.5</v>
      </c>
      <c r="R31" s="7"/>
      <c r="S31" s="6">
        <f>ROUND(SUM(S5:S6)+SUM(S17:S19)+SUM(S28:S30),5)</f>
        <v>0</v>
      </c>
      <c r="T31" s="7"/>
      <c r="U31" s="6">
        <f>ROUND(SUM(U5:U6)+SUM(U17:U19)+SUM(U28:U30),5)</f>
        <v>2050</v>
      </c>
      <c r="V31" s="7"/>
      <c r="W31" s="6">
        <f>ROUND((S31-U31),5)</f>
        <v>-2050</v>
      </c>
      <c r="X31" s="7"/>
      <c r="Y31" s="6">
        <f>ROUND(SUM(Y5:Y6)+SUM(Y17:Y19)+SUM(Y28:Y30),5)</f>
        <v>0</v>
      </c>
      <c r="Z31" s="7"/>
      <c r="AA31" s="6">
        <f>ROUND(SUM(AA5:AA6)+SUM(AA17:AA19)+SUM(AA28:AA30),5)</f>
        <v>625</v>
      </c>
      <c r="AB31" s="7"/>
      <c r="AC31" s="6">
        <f>ROUND((Y31-AA31),5)</f>
        <v>-625</v>
      </c>
      <c r="AD31" s="7"/>
      <c r="AE31" s="6">
        <f>ROUND(G31+M31+S31+Y31,5)</f>
        <v>7367.74</v>
      </c>
      <c r="AF31" s="7"/>
      <c r="AG31" s="6">
        <f>ROUND(I31+O31+U31+AA31,5)</f>
        <v>11615</v>
      </c>
      <c r="AH31" s="7"/>
      <c r="AI31" s="6">
        <f>ROUND((AE31-AG31),5)</f>
        <v>-4247.26</v>
      </c>
    </row>
    <row r="32" spans="1:35" ht="30" customHeight="1" x14ac:dyDescent="0.25">
      <c r="A32" s="2"/>
      <c r="B32" s="2"/>
      <c r="C32" s="2"/>
      <c r="D32" s="2" t="s">
        <v>37</v>
      </c>
      <c r="E32" s="2"/>
      <c r="F32" s="2"/>
      <c r="G32" s="6"/>
      <c r="H32" s="7"/>
      <c r="I32" s="6"/>
      <c r="J32" s="7"/>
      <c r="K32" s="6"/>
      <c r="L32" s="7"/>
      <c r="M32" s="6"/>
      <c r="N32" s="7"/>
      <c r="O32" s="6"/>
      <c r="P32" s="7"/>
      <c r="Q32" s="6"/>
      <c r="R32" s="7"/>
      <c r="S32" s="6"/>
      <c r="T32" s="7"/>
      <c r="U32" s="6"/>
      <c r="V32" s="7"/>
      <c r="W32" s="6"/>
      <c r="X32" s="7"/>
      <c r="Y32" s="6"/>
      <c r="Z32" s="7"/>
      <c r="AA32" s="6"/>
      <c r="AB32" s="7"/>
      <c r="AC32" s="6"/>
      <c r="AD32" s="7"/>
      <c r="AE32" s="6"/>
      <c r="AF32" s="7"/>
      <c r="AG32" s="6"/>
      <c r="AH32" s="7"/>
      <c r="AI32" s="6"/>
    </row>
    <row r="33" spans="1:35" x14ac:dyDescent="0.25">
      <c r="A33" s="2"/>
      <c r="B33" s="2"/>
      <c r="C33" s="2"/>
      <c r="D33" s="2"/>
      <c r="E33" s="2" t="s">
        <v>38</v>
      </c>
      <c r="F33" s="2"/>
      <c r="G33" s="6">
        <v>0</v>
      </c>
      <c r="H33" s="7"/>
      <c r="I33" s="6">
        <v>0</v>
      </c>
      <c r="J33" s="7"/>
      <c r="K33" s="6">
        <f>ROUND((G33-I33),5)</f>
        <v>0</v>
      </c>
      <c r="L33" s="7"/>
      <c r="M33" s="6">
        <v>12900.03</v>
      </c>
      <c r="N33" s="7"/>
      <c r="O33" s="6">
        <v>12500</v>
      </c>
      <c r="P33" s="7"/>
      <c r="Q33" s="6">
        <f>ROUND((M33-O33),5)</f>
        <v>400.03</v>
      </c>
      <c r="R33" s="7"/>
      <c r="S33" s="6">
        <v>0</v>
      </c>
      <c r="T33" s="7"/>
      <c r="U33" s="6">
        <v>0</v>
      </c>
      <c r="V33" s="7"/>
      <c r="W33" s="6">
        <f>ROUND((S33-U33),5)</f>
        <v>0</v>
      </c>
      <c r="X33" s="7"/>
      <c r="Y33" s="6">
        <v>0</v>
      </c>
      <c r="Z33" s="7"/>
      <c r="AA33" s="6">
        <v>0</v>
      </c>
      <c r="AB33" s="7"/>
      <c r="AC33" s="6">
        <f>ROUND((Y33-AA33),5)</f>
        <v>0</v>
      </c>
      <c r="AD33" s="7"/>
      <c r="AE33" s="6">
        <f>ROUND(G33+M33+S33+Y33,5)</f>
        <v>12900.03</v>
      </c>
      <c r="AF33" s="7"/>
      <c r="AG33" s="6">
        <f>ROUND(I33+O33+U33+AA33,5)</f>
        <v>12500</v>
      </c>
      <c r="AH33" s="7"/>
      <c r="AI33" s="6">
        <f>ROUND((AE33-AG33),5)</f>
        <v>400.03</v>
      </c>
    </row>
    <row r="34" spans="1:35" ht="15.75" thickBot="1" x14ac:dyDescent="0.3">
      <c r="A34" s="2"/>
      <c r="B34" s="2"/>
      <c r="C34" s="2"/>
      <c r="D34" s="2"/>
      <c r="E34" s="2" t="s">
        <v>39</v>
      </c>
      <c r="F34" s="2"/>
      <c r="G34" s="8">
        <v>0</v>
      </c>
      <c r="H34" s="7"/>
      <c r="I34" s="8"/>
      <c r="J34" s="7"/>
      <c r="K34" s="8"/>
      <c r="L34" s="7"/>
      <c r="M34" s="8">
        <v>0</v>
      </c>
      <c r="N34" s="7"/>
      <c r="O34" s="8"/>
      <c r="P34" s="7"/>
      <c r="Q34" s="8"/>
      <c r="R34" s="7"/>
      <c r="S34" s="8">
        <v>0</v>
      </c>
      <c r="T34" s="7"/>
      <c r="U34" s="8">
        <v>0</v>
      </c>
      <c r="V34" s="7"/>
      <c r="W34" s="8">
        <f>ROUND((S34-U34),5)</f>
        <v>0</v>
      </c>
      <c r="X34" s="7"/>
      <c r="Y34" s="8">
        <v>0</v>
      </c>
      <c r="Z34" s="7"/>
      <c r="AA34" s="8">
        <v>9000</v>
      </c>
      <c r="AB34" s="7"/>
      <c r="AC34" s="8">
        <f>ROUND((Y34-AA34),5)</f>
        <v>-9000</v>
      </c>
      <c r="AD34" s="7"/>
      <c r="AE34" s="8">
        <f>ROUND(G34+M34+S34+Y34,5)</f>
        <v>0</v>
      </c>
      <c r="AF34" s="7"/>
      <c r="AG34" s="8">
        <f>ROUND(I34+O34+U34+AA34,5)</f>
        <v>9000</v>
      </c>
      <c r="AH34" s="7"/>
      <c r="AI34" s="8">
        <f>ROUND((AE34-AG34),5)</f>
        <v>-9000</v>
      </c>
    </row>
    <row r="35" spans="1:35" x14ac:dyDescent="0.25">
      <c r="A35" s="2"/>
      <c r="B35" s="2"/>
      <c r="C35" s="2"/>
      <c r="D35" s="2" t="s">
        <v>40</v>
      </c>
      <c r="E35" s="2"/>
      <c r="F35" s="2"/>
      <c r="G35" s="6">
        <f>ROUND(SUM(G32:G34),5)</f>
        <v>0</v>
      </c>
      <c r="H35" s="7"/>
      <c r="I35" s="6">
        <f>ROUND(SUM(I32:I34),5)</f>
        <v>0</v>
      </c>
      <c r="J35" s="7"/>
      <c r="K35" s="6">
        <f>ROUND((G35-I35),5)</f>
        <v>0</v>
      </c>
      <c r="L35" s="7"/>
      <c r="M35" s="6">
        <f>ROUND(SUM(M32:M34),5)</f>
        <v>12900.03</v>
      </c>
      <c r="N35" s="7"/>
      <c r="O35" s="6">
        <f>ROUND(SUM(O32:O34),5)</f>
        <v>12500</v>
      </c>
      <c r="P35" s="7"/>
      <c r="Q35" s="6">
        <f>ROUND((M35-O35),5)</f>
        <v>400.03</v>
      </c>
      <c r="R35" s="7"/>
      <c r="S35" s="6">
        <f>ROUND(SUM(S32:S34),5)</f>
        <v>0</v>
      </c>
      <c r="T35" s="7"/>
      <c r="U35" s="6">
        <f>ROUND(SUM(U32:U34),5)</f>
        <v>0</v>
      </c>
      <c r="V35" s="7"/>
      <c r="W35" s="6">
        <f>ROUND((S35-U35),5)</f>
        <v>0</v>
      </c>
      <c r="X35" s="7"/>
      <c r="Y35" s="6">
        <f>ROUND(SUM(Y32:Y34),5)</f>
        <v>0</v>
      </c>
      <c r="Z35" s="7"/>
      <c r="AA35" s="6">
        <f>ROUND(SUM(AA32:AA34),5)</f>
        <v>9000</v>
      </c>
      <c r="AB35" s="7"/>
      <c r="AC35" s="6">
        <f>ROUND((Y35-AA35),5)</f>
        <v>-9000</v>
      </c>
      <c r="AD35" s="7"/>
      <c r="AE35" s="6">
        <f>ROUND(G35+M35+S35+Y35,5)</f>
        <v>12900.03</v>
      </c>
      <c r="AF35" s="7"/>
      <c r="AG35" s="6">
        <f>ROUND(I35+O35+U35+AA35,5)</f>
        <v>21500</v>
      </c>
      <c r="AH35" s="7"/>
      <c r="AI35" s="6">
        <f>ROUND((AE35-AG35),5)</f>
        <v>-8599.9699999999993</v>
      </c>
    </row>
    <row r="36" spans="1:35" ht="30" customHeight="1" x14ac:dyDescent="0.25">
      <c r="A36" s="2"/>
      <c r="B36" s="2"/>
      <c r="C36" s="2"/>
      <c r="D36" s="2" t="s">
        <v>41</v>
      </c>
      <c r="E36" s="2"/>
      <c r="F36" s="2"/>
      <c r="G36" s="6"/>
      <c r="H36" s="7"/>
      <c r="I36" s="6"/>
      <c r="J36" s="7"/>
      <c r="K36" s="6"/>
      <c r="L36" s="7"/>
      <c r="M36" s="6"/>
      <c r="N36" s="7"/>
      <c r="O36" s="6"/>
      <c r="P36" s="7"/>
      <c r="Q36" s="6"/>
      <c r="R36" s="7"/>
      <c r="S36" s="6"/>
      <c r="T36" s="7"/>
      <c r="U36" s="6"/>
      <c r="V36" s="7"/>
      <c r="W36" s="6"/>
      <c r="X36" s="7"/>
      <c r="Y36" s="6"/>
      <c r="Z36" s="7"/>
      <c r="AA36" s="6"/>
      <c r="AB36" s="7"/>
      <c r="AC36" s="6"/>
      <c r="AD36" s="7"/>
      <c r="AE36" s="6"/>
      <c r="AF36" s="7"/>
      <c r="AG36" s="6"/>
      <c r="AH36" s="7"/>
      <c r="AI36" s="6"/>
    </row>
    <row r="37" spans="1:35" x14ac:dyDescent="0.25">
      <c r="A37" s="2"/>
      <c r="B37" s="2"/>
      <c r="C37" s="2"/>
      <c r="D37" s="2"/>
      <c r="E37" s="2" t="s">
        <v>42</v>
      </c>
      <c r="F37" s="2"/>
      <c r="G37" s="6">
        <v>0</v>
      </c>
      <c r="H37" s="7"/>
      <c r="I37" s="6">
        <v>53488.77</v>
      </c>
      <c r="J37" s="7"/>
      <c r="K37" s="6">
        <f>ROUND((G37-I37),5)</f>
        <v>-53488.77</v>
      </c>
      <c r="L37" s="7"/>
      <c r="M37" s="6">
        <v>0</v>
      </c>
      <c r="N37" s="7"/>
      <c r="O37" s="6">
        <v>0</v>
      </c>
      <c r="P37" s="7"/>
      <c r="Q37" s="6">
        <f>ROUND((M37-O37),5)</f>
        <v>0</v>
      </c>
      <c r="R37" s="7"/>
      <c r="S37" s="6">
        <v>0</v>
      </c>
      <c r="T37" s="7"/>
      <c r="U37" s="6"/>
      <c r="V37" s="7"/>
      <c r="W37" s="6"/>
      <c r="X37" s="7"/>
      <c r="Y37" s="6">
        <v>0</v>
      </c>
      <c r="Z37" s="7"/>
      <c r="AA37" s="6"/>
      <c r="AB37" s="7"/>
      <c r="AC37" s="6"/>
      <c r="AD37" s="7"/>
      <c r="AE37" s="6">
        <f>ROUND(G37+M37+S37+Y37,5)</f>
        <v>0</v>
      </c>
      <c r="AF37" s="7"/>
      <c r="AG37" s="6">
        <f>ROUND(I37+O37+U37+AA37,5)</f>
        <v>53488.77</v>
      </c>
      <c r="AH37" s="7"/>
      <c r="AI37" s="6">
        <f>ROUND((AE37-AG37),5)</f>
        <v>-53488.77</v>
      </c>
    </row>
    <row r="38" spans="1:35" ht="15.75" thickBot="1" x14ac:dyDescent="0.3">
      <c r="A38" s="2"/>
      <c r="B38" s="2"/>
      <c r="C38" s="2"/>
      <c r="D38" s="2"/>
      <c r="E38" s="2" t="s">
        <v>43</v>
      </c>
      <c r="F38" s="2"/>
      <c r="G38" s="9">
        <v>0</v>
      </c>
      <c r="H38" s="7"/>
      <c r="I38" s="9">
        <v>9540.91</v>
      </c>
      <c r="J38" s="7"/>
      <c r="K38" s="9">
        <f>ROUND((G38-I38),5)</f>
        <v>-9540.91</v>
      </c>
      <c r="L38" s="7"/>
      <c r="M38" s="9">
        <v>0</v>
      </c>
      <c r="N38" s="7"/>
      <c r="O38" s="9">
        <v>0</v>
      </c>
      <c r="P38" s="7"/>
      <c r="Q38" s="9">
        <f>ROUND((M38-O38),5)</f>
        <v>0</v>
      </c>
      <c r="R38" s="7"/>
      <c r="S38" s="9">
        <v>0</v>
      </c>
      <c r="T38" s="7"/>
      <c r="U38" s="6"/>
      <c r="V38" s="7"/>
      <c r="W38" s="6"/>
      <c r="X38" s="7"/>
      <c r="Y38" s="9">
        <v>0</v>
      </c>
      <c r="Z38" s="7"/>
      <c r="AA38" s="6"/>
      <c r="AB38" s="7"/>
      <c r="AC38" s="6"/>
      <c r="AD38" s="7"/>
      <c r="AE38" s="9">
        <f>ROUND(G38+M38+S38+Y38,5)</f>
        <v>0</v>
      </c>
      <c r="AF38" s="7"/>
      <c r="AG38" s="9">
        <f>ROUND(I38+O38+U38+AA38,5)</f>
        <v>9540.91</v>
      </c>
      <c r="AH38" s="7"/>
      <c r="AI38" s="9">
        <f>ROUND((AE38-AG38),5)</f>
        <v>-9540.91</v>
      </c>
    </row>
    <row r="39" spans="1:35" ht="15.75" thickBot="1" x14ac:dyDescent="0.3">
      <c r="A39" s="2"/>
      <c r="B39" s="2"/>
      <c r="C39" s="2"/>
      <c r="D39" s="2" t="s">
        <v>44</v>
      </c>
      <c r="E39" s="2"/>
      <c r="F39" s="2"/>
      <c r="G39" s="10">
        <f>ROUND(SUM(G36:G38),5)</f>
        <v>0</v>
      </c>
      <c r="H39" s="7"/>
      <c r="I39" s="10">
        <f>ROUND(SUM(I36:I38),5)</f>
        <v>63029.68</v>
      </c>
      <c r="J39" s="7"/>
      <c r="K39" s="10">
        <f>ROUND((G39-I39),5)</f>
        <v>-63029.68</v>
      </c>
      <c r="L39" s="7"/>
      <c r="M39" s="10">
        <f>ROUND(SUM(M36:M38),5)</f>
        <v>0</v>
      </c>
      <c r="N39" s="7"/>
      <c r="O39" s="10">
        <f>ROUND(SUM(O36:O38),5)</f>
        <v>0</v>
      </c>
      <c r="P39" s="7"/>
      <c r="Q39" s="10">
        <f>ROUND((M39-O39),5)</f>
        <v>0</v>
      </c>
      <c r="R39" s="7"/>
      <c r="S39" s="10">
        <f>ROUND(SUM(S36:S38),5)</f>
        <v>0</v>
      </c>
      <c r="T39" s="7"/>
      <c r="U39" s="8"/>
      <c r="V39" s="7"/>
      <c r="W39" s="8"/>
      <c r="X39" s="7"/>
      <c r="Y39" s="10">
        <f>ROUND(SUM(Y36:Y38),5)</f>
        <v>0</v>
      </c>
      <c r="Z39" s="7"/>
      <c r="AA39" s="8"/>
      <c r="AB39" s="7"/>
      <c r="AC39" s="8"/>
      <c r="AD39" s="7"/>
      <c r="AE39" s="10">
        <f>ROUND(G39+M39+S39+Y39,5)</f>
        <v>0</v>
      </c>
      <c r="AF39" s="7"/>
      <c r="AG39" s="10">
        <f>ROUND(I39+O39+U39+AA39,5)</f>
        <v>63029.68</v>
      </c>
      <c r="AH39" s="7"/>
      <c r="AI39" s="10">
        <f>ROUND((AE39-AG39),5)</f>
        <v>-63029.68</v>
      </c>
    </row>
    <row r="40" spans="1:35" ht="30" customHeight="1" x14ac:dyDescent="0.25">
      <c r="A40" s="2"/>
      <c r="B40" s="2"/>
      <c r="C40" s="2" t="s">
        <v>45</v>
      </c>
      <c r="D40" s="2"/>
      <c r="E40" s="2"/>
      <c r="F40" s="2"/>
      <c r="G40" s="6">
        <f>ROUND(G4+G31+G35+G39,5)</f>
        <v>2504.2399999999998</v>
      </c>
      <c r="H40" s="7"/>
      <c r="I40" s="6">
        <f>ROUND(I4+I31+I35+I39,5)</f>
        <v>70499.679999999993</v>
      </c>
      <c r="J40" s="7"/>
      <c r="K40" s="6">
        <f>ROUND((G40-I40),5)</f>
        <v>-67995.44</v>
      </c>
      <c r="L40" s="7"/>
      <c r="M40" s="6">
        <f>ROUND(M4+M31+M35+M39,5)</f>
        <v>17763.53</v>
      </c>
      <c r="N40" s="7"/>
      <c r="O40" s="6">
        <f>ROUND(O4+O31+O35+O39,5)</f>
        <v>13970</v>
      </c>
      <c r="P40" s="7"/>
      <c r="Q40" s="6">
        <f>ROUND((M40-O40),5)</f>
        <v>3793.53</v>
      </c>
      <c r="R40" s="7"/>
      <c r="S40" s="6">
        <f>ROUND(S4+S31+S35+S39,5)</f>
        <v>0</v>
      </c>
      <c r="T40" s="7"/>
      <c r="U40" s="6">
        <f>ROUND(U4+U31+U35+U39,5)</f>
        <v>2050</v>
      </c>
      <c r="V40" s="7"/>
      <c r="W40" s="6">
        <f>ROUND((S40-U40),5)</f>
        <v>-2050</v>
      </c>
      <c r="X40" s="7"/>
      <c r="Y40" s="6">
        <f>ROUND(Y4+Y31+Y35+Y39,5)</f>
        <v>0</v>
      </c>
      <c r="Z40" s="7"/>
      <c r="AA40" s="6">
        <f>ROUND(AA4+AA31+AA35+AA39,5)</f>
        <v>9625</v>
      </c>
      <c r="AB40" s="7"/>
      <c r="AC40" s="6">
        <f>ROUND((Y40-AA40),5)</f>
        <v>-9625</v>
      </c>
      <c r="AD40" s="7"/>
      <c r="AE40" s="6">
        <f>ROUND(G40+M40+S40+Y40,5)</f>
        <v>20267.77</v>
      </c>
      <c r="AF40" s="7"/>
      <c r="AG40" s="6">
        <f>ROUND(I40+O40+U40+AA40,5)</f>
        <v>96144.68</v>
      </c>
      <c r="AH40" s="7"/>
      <c r="AI40" s="6">
        <f>ROUND((AE40-AG40),5)</f>
        <v>-75876.91</v>
      </c>
    </row>
    <row r="41" spans="1:35" ht="30" customHeight="1" x14ac:dyDescent="0.25">
      <c r="A41" s="2"/>
      <c r="B41" s="2"/>
      <c r="C41" s="2" t="s">
        <v>46</v>
      </c>
      <c r="D41" s="2"/>
      <c r="E41" s="2"/>
      <c r="F41" s="2"/>
      <c r="G41" s="6"/>
      <c r="H41" s="7"/>
      <c r="I41" s="6"/>
      <c r="J41" s="7"/>
      <c r="K41" s="6"/>
      <c r="L41" s="7"/>
      <c r="M41" s="6"/>
      <c r="N41" s="7"/>
      <c r="O41" s="6"/>
      <c r="P41" s="7"/>
      <c r="Q41" s="6"/>
      <c r="R41" s="7"/>
      <c r="S41" s="6"/>
      <c r="T41" s="7"/>
      <c r="U41" s="6"/>
      <c r="V41" s="7"/>
      <c r="W41" s="6"/>
      <c r="X41" s="7"/>
      <c r="Y41" s="6"/>
      <c r="Z41" s="7"/>
      <c r="AA41" s="6"/>
      <c r="AB41" s="7"/>
      <c r="AC41" s="6"/>
      <c r="AD41" s="7"/>
      <c r="AE41" s="6"/>
      <c r="AF41" s="7"/>
      <c r="AG41" s="6"/>
      <c r="AH41" s="7"/>
      <c r="AI41" s="6"/>
    </row>
    <row r="42" spans="1:35" x14ac:dyDescent="0.25">
      <c r="A42" s="2"/>
      <c r="B42" s="2"/>
      <c r="C42" s="2"/>
      <c r="D42" s="2" t="s">
        <v>47</v>
      </c>
      <c r="E42" s="2"/>
      <c r="F42" s="2"/>
      <c r="G42" s="6">
        <v>0</v>
      </c>
      <c r="H42" s="7"/>
      <c r="I42" s="6">
        <v>50685.52</v>
      </c>
      <c r="J42" s="7"/>
      <c r="K42" s="6">
        <f>ROUND((G42-I42),5)</f>
        <v>-50685.52</v>
      </c>
      <c r="L42" s="7"/>
      <c r="M42" s="6">
        <v>0</v>
      </c>
      <c r="N42" s="7"/>
      <c r="O42" s="6">
        <v>0</v>
      </c>
      <c r="P42" s="7"/>
      <c r="Q42" s="6">
        <f>ROUND((M42-O42),5)</f>
        <v>0</v>
      </c>
      <c r="R42" s="7"/>
      <c r="S42" s="6">
        <v>0</v>
      </c>
      <c r="T42" s="7"/>
      <c r="U42" s="6"/>
      <c r="V42" s="7"/>
      <c r="W42" s="6"/>
      <c r="X42" s="7"/>
      <c r="Y42" s="6">
        <v>0</v>
      </c>
      <c r="Z42" s="7"/>
      <c r="AA42" s="6"/>
      <c r="AB42" s="7"/>
      <c r="AC42" s="6"/>
      <c r="AD42" s="7"/>
      <c r="AE42" s="6">
        <f>ROUND(G42+M42+S42+Y42,5)</f>
        <v>0</v>
      </c>
      <c r="AF42" s="7"/>
      <c r="AG42" s="6">
        <f>ROUND(I42+O42+U42+AA42,5)</f>
        <v>50685.52</v>
      </c>
      <c r="AH42" s="7"/>
      <c r="AI42" s="6">
        <f>ROUND((AE42-AG42),5)</f>
        <v>-50685.52</v>
      </c>
    </row>
    <row r="43" spans="1:35" x14ac:dyDescent="0.25">
      <c r="A43" s="2"/>
      <c r="B43" s="2"/>
      <c r="C43" s="2"/>
      <c r="D43" s="2" t="s">
        <v>48</v>
      </c>
      <c r="E43" s="2"/>
      <c r="F43" s="2"/>
      <c r="G43" s="6"/>
      <c r="H43" s="7"/>
      <c r="I43" s="6"/>
      <c r="J43" s="7"/>
      <c r="K43" s="6"/>
      <c r="L43" s="7"/>
      <c r="M43" s="6"/>
      <c r="N43" s="7"/>
      <c r="O43" s="6"/>
      <c r="P43" s="7"/>
      <c r="Q43" s="6"/>
      <c r="R43" s="7"/>
      <c r="S43" s="6"/>
      <c r="T43" s="7"/>
      <c r="U43" s="6"/>
      <c r="V43" s="7"/>
      <c r="W43" s="6"/>
      <c r="X43" s="7"/>
      <c r="Y43" s="6"/>
      <c r="Z43" s="7"/>
      <c r="AA43" s="6"/>
      <c r="AB43" s="7"/>
      <c r="AC43" s="6"/>
      <c r="AD43" s="7"/>
      <c r="AE43" s="6"/>
      <c r="AF43" s="7"/>
      <c r="AG43" s="6"/>
      <c r="AH43" s="7"/>
      <c r="AI43" s="6"/>
    </row>
    <row r="44" spans="1:35" x14ac:dyDescent="0.25">
      <c r="A44" s="2"/>
      <c r="B44" s="2"/>
      <c r="C44" s="2"/>
      <c r="D44" s="2"/>
      <c r="E44" s="2" t="s">
        <v>49</v>
      </c>
      <c r="F44" s="2"/>
      <c r="G44" s="6">
        <v>0</v>
      </c>
      <c r="H44" s="7"/>
      <c r="I44" s="6">
        <v>100</v>
      </c>
      <c r="J44" s="7"/>
      <c r="K44" s="6">
        <f>ROUND((G44-I44),5)</f>
        <v>-100</v>
      </c>
      <c r="L44" s="7"/>
      <c r="M44" s="6">
        <v>0</v>
      </c>
      <c r="N44" s="7"/>
      <c r="O44" s="6">
        <v>0</v>
      </c>
      <c r="P44" s="7"/>
      <c r="Q44" s="6">
        <f>ROUND((M44-O44),5)</f>
        <v>0</v>
      </c>
      <c r="R44" s="7"/>
      <c r="S44" s="6">
        <v>0</v>
      </c>
      <c r="T44" s="7"/>
      <c r="U44" s="6"/>
      <c r="V44" s="7"/>
      <c r="W44" s="6"/>
      <c r="X44" s="7"/>
      <c r="Y44" s="6">
        <v>0</v>
      </c>
      <c r="Z44" s="7"/>
      <c r="AA44" s="6"/>
      <c r="AB44" s="7"/>
      <c r="AC44" s="6"/>
      <c r="AD44" s="7"/>
      <c r="AE44" s="6">
        <f>ROUND(G44+M44+S44+Y44,5)</f>
        <v>0</v>
      </c>
      <c r="AF44" s="7"/>
      <c r="AG44" s="6">
        <f>ROUND(I44+O44+U44+AA44,5)</f>
        <v>100</v>
      </c>
      <c r="AH44" s="7"/>
      <c r="AI44" s="6">
        <f>ROUND((AE44-AG44),5)</f>
        <v>-100</v>
      </c>
    </row>
    <row r="45" spans="1:35" x14ac:dyDescent="0.25">
      <c r="A45" s="2"/>
      <c r="B45" s="2"/>
      <c r="C45" s="2"/>
      <c r="D45" s="2"/>
      <c r="E45" s="2" t="s">
        <v>50</v>
      </c>
      <c r="F45" s="2"/>
      <c r="G45" s="6">
        <v>0</v>
      </c>
      <c r="H45" s="7"/>
      <c r="I45" s="6">
        <v>100</v>
      </c>
      <c r="J45" s="7"/>
      <c r="K45" s="6">
        <f>ROUND((G45-I45),5)</f>
        <v>-100</v>
      </c>
      <c r="L45" s="7"/>
      <c r="M45" s="6">
        <v>0</v>
      </c>
      <c r="N45" s="7"/>
      <c r="O45" s="6">
        <v>0</v>
      </c>
      <c r="P45" s="7"/>
      <c r="Q45" s="6">
        <f>ROUND((M45-O45),5)</f>
        <v>0</v>
      </c>
      <c r="R45" s="7"/>
      <c r="S45" s="6">
        <v>0</v>
      </c>
      <c r="T45" s="7"/>
      <c r="U45" s="6">
        <v>0</v>
      </c>
      <c r="V45" s="7"/>
      <c r="W45" s="6">
        <f>ROUND((S45-U45),5)</f>
        <v>0</v>
      </c>
      <c r="X45" s="7"/>
      <c r="Y45" s="6">
        <v>0</v>
      </c>
      <c r="Z45" s="7"/>
      <c r="AA45" s="6">
        <v>0</v>
      </c>
      <c r="AB45" s="7"/>
      <c r="AC45" s="6">
        <f>ROUND((Y45-AA45),5)</f>
        <v>0</v>
      </c>
      <c r="AD45" s="7"/>
      <c r="AE45" s="6">
        <f>ROUND(G45+M45+S45+Y45,5)</f>
        <v>0</v>
      </c>
      <c r="AF45" s="7"/>
      <c r="AG45" s="6">
        <f>ROUND(I45+O45+U45+AA45,5)</f>
        <v>100</v>
      </c>
      <c r="AH45" s="7"/>
      <c r="AI45" s="6">
        <f>ROUND((AE45-AG45),5)</f>
        <v>-100</v>
      </c>
    </row>
    <row r="46" spans="1:35" x14ac:dyDescent="0.25">
      <c r="A46" s="2"/>
      <c r="B46" s="2"/>
      <c r="C46" s="2"/>
      <c r="D46" s="2"/>
      <c r="E46" s="2" t="s">
        <v>51</v>
      </c>
      <c r="F46" s="2"/>
      <c r="G46" s="6">
        <v>0</v>
      </c>
      <c r="H46" s="7"/>
      <c r="I46" s="6">
        <v>100</v>
      </c>
      <c r="J46" s="7"/>
      <c r="K46" s="6">
        <f>ROUND((G46-I46),5)</f>
        <v>-100</v>
      </c>
      <c r="L46" s="7"/>
      <c r="M46" s="6">
        <v>0</v>
      </c>
      <c r="N46" s="7"/>
      <c r="O46" s="6">
        <v>0</v>
      </c>
      <c r="P46" s="7"/>
      <c r="Q46" s="6">
        <f>ROUND((M46-O46),5)</f>
        <v>0</v>
      </c>
      <c r="R46" s="7"/>
      <c r="S46" s="6">
        <v>0</v>
      </c>
      <c r="T46" s="7"/>
      <c r="U46" s="6">
        <v>0</v>
      </c>
      <c r="V46" s="7"/>
      <c r="W46" s="6">
        <f>ROUND((S46-U46),5)</f>
        <v>0</v>
      </c>
      <c r="X46" s="7"/>
      <c r="Y46" s="6">
        <v>0</v>
      </c>
      <c r="Z46" s="7"/>
      <c r="AA46" s="6">
        <v>0</v>
      </c>
      <c r="AB46" s="7"/>
      <c r="AC46" s="6">
        <f>ROUND((Y46-AA46),5)</f>
        <v>0</v>
      </c>
      <c r="AD46" s="7"/>
      <c r="AE46" s="6">
        <f>ROUND(G46+M46+S46+Y46,5)</f>
        <v>0</v>
      </c>
      <c r="AF46" s="7"/>
      <c r="AG46" s="6">
        <f>ROUND(I46+O46+U46+AA46,5)</f>
        <v>100</v>
      </c>
      <c r="AH46" s="7"/>
      <c r="AI46" s="6">
        <f>ROUND((AE46-AG46),5)</f>
        <v>-100</v>
      </c>
    </row>
    <row r="47" spans="1:35" x14ac:dyDescent="0.25">
      <c r="A47" s="2"/>
      <c r="B47" s="2"/>
      <c r="C47" s="2"/>
      <c r="D47" s="2"/>
      <c r="E47" s="2" t="s">
        <v>52</v>
      </c>
      <c r="F47" s="2"/>
      <c r="G47" s="6">
        <v>0</v>
      </c>
      <c r="H47" s="7"/>
      <c r="I47" s="6">
        <v>100</v>
      </c>
      <c r="J47" s="7"/>
      <c r="K47" s="6">
        <f>ROUND((G47-I47),5)</f>
        <v>-100</v>
      </c>
      <c r="L47" s="7"/>
      <c r="M47" s="6">
        <v>0</v>
      </c>
      <c r="N47" s="7"/>
      <c r="O47" s="6">
        <v>0</v>
      </c>
      <c r="P47" s="7"/>
      <c r="Q47" s="6">
        <f>ROUND((M47-O47),5)</f>
        <v>0</v>
      </c>
      <c r="R47" s="7"/>
      <c r="S47" s="6">
        <v>0</v>
      </c>
      <c r="T47" s="7"/>
      <c r="U47" s="6">
        <v>0</v>
      </c>
      <c r="V47" s="7"/>
      <c r="W47" s="6">
        <f>ROUND((S47-U47),5)</f>
        <v>0</v>
      </c>
      <c r="X47" s="7"/>
      <c r="Y47" s="6">
        <v>0</v>
      </c>
      <c r="Z47" s="7"/>
      <c r="AA47" s="6">
        <v>0</v>
      </c>
      <c r="AB47" s="7"/>
      <c r="AC47" s="6">
        <f>ROUND((Y47-AA47),5)</f>
        <v>0</v>
      </c>
      <c r="AD47" s="7"/>
      <c r="AE47" s="6">
        <f>ROUND(G47+M47+S47+Y47,5)</f>
        <v>0</v>
      </c>
      <c r="AF47" s="7"/>
      <c r="AG47" s="6">
        <f>ROUND(I47+O47+U47+AA47,5)</f>
        <v>100</v>
      </c>
      <c r="AH47" s="7"/>
      <c r="AI47" s="6">
        <f>ROUND((AE47-AG47),5)</f>
        <v>-100</v>
      </c>
    </row>
    <row r="48" spans="1:35" x14ac:dyDescent="0.25">
      <c r="A48" s="2"/>
      <c r="B48" s="2"/>
      <c r="C48" s="2"/>
      <c r="D48" s="2"/>
      <c r="E48" s="2" t="s">
        <v>53</v>
      </c>
      <c r="F48" s="2"/>
      <c r="G48" s="6">
        <v>0</v>
      </c>
      <c r="H48" s="7"/>
      <c r="I48" s="6">
        <v>1150</v>
      </c>
      <c r="J48" s="7"/>
      <c r="K48" s="6">
        <f>ROUND((G48-I48),5)</f>
        <v>-1150</v>
      </c>
      <c r="L48" s="7"/>
      <c r="M48" s="6">
        <v>0</v>
      </c>
      <c r="N48" s="7"/>
      <c r="O48" s="6">
        <v>0</v>
      </c>
      <c r="P48" s="7"/>
      <c r="Q48" s="6">
        <f>ROUND((M48-O48),5)</f>
        <v>0</v>
      </c>
      <c r="R48" s="7"/>
      <c r="S48" s="6">
        <v>0</v>
      </c>
      <c r="T48" s="7"/>
      <c r="U48" s="6">
        <v>0</v>
      </c>
      <c r="V48" s="7"/>
      <c r="W48" s="6">
        <f>ROUND((S48-U48),5)</f>
        <v>0</v>
      </c>
      <c r="X48" s="7"/>
      <c r="Y48" s="6">
        <v>0</v>
      </c>
      <c r="Z48" s="7"/>
      <c r="AA48" s="6">
        <v>0</v>
      </c>
      <c r="AB48" s="7"/>
      <c r="AC48" s="6">
        <f>ROUND((Y48-AA48),5)</f>
        <v>0</v>
      </c>
      <c r="AD48" s="7"/>
      <c r="AE48" s="6">
        <f>ROUND(G48+M48+S48+Y48,5)</f>
        <v>0</v>
      </c>
      <c r="AF48" s="7"/>
      <c r="AG48" s="6">
        <f>ROUND(I48+O48+U48+AA48,5)</f>
        <v>1150</v>
      </c>
      <c r="AH48" s="7"/>
      <c r="AI48" s="6">
        <f>ROUND((AE48-AG48),5)</f>
        <v>-1150</v>
      </c>
    </row>
    <row r="49" spans="1:35" ht="15.75" thickBot="1" x14ac:dyDescent="0.3">
      <c r="A49" s="2"/>
      <c r="B49" s="2"/>
      <c r="C49" s="2"/>
      <c r="D49" s="2"/>
      <c r="E49" s="2" t="s">
        <v>54</v>
      </c>
      <c r="F49" s="2"/>
      <c r="G49" s="8">
        <v>0</v>
      </c>
      <c r="H49" s="7"/>
      <c r="I49" s="8">
        <v>100</v>
      </c>
      <c r="J49" s="7"/>
      <c r="K49" s="8">
        <f>ROUND((G49-I49),5)</f>
        <v>-100</v>
      </c>
      <c r="L49" s="7"/>
      <c r="M49" s="8">
        <v>0</v>
      </c>
      <c r="N49" s="7"/>
      <c r="O49" s="8">
        <v>0</v>
      </c>
      <c r="P49" s="7"/>
      <c r="Q49" s="8">
        <f>ROUND((M49-O49),5)</f>
        <v>0</v>
      </c>
      <c r="R49" s="7"/>
      <c r="S49" s="8">
        <v>0</v>
      </c>
      <c r="T49" s="7"/>
      <c r="U49" s="8"/>
      <c r="V49" s="7"/>
      <c r="W49" s="8"/>
      <c r="X49" s="7"/>
      <c r="Y49" s="8">
        <v>0</v>
      </c>
      <c r="Z49" s="7"/>
      <c r="AA49" s="8"/>
      <c r="AB49" s="7"/>
      <c r="AC49" s="8"/>
      <c r="AD49" s="7"/>
      <c r="AE49" s="8">
        <f>ROUND(G49+M49+S49+Y49,5)</f>
        <v>0</v>
      </c>
      <c r="AF49" s="7"/>
      <c r="AG49" s="8">
        <f>ROUND(I49+O49+U49+AA49,5)</f>
        <v>100</v>
      </c>
      <c r="AH49" s="7"/>
      <c r="AI49" s="8">
        <f>ROUND((AE49-AG49),5)</f>
        <v>-100</v>
      </c>
    </row>
    <row r="50" spans="1:35" x14ac:dyDescent="0.25">
      <c r="A50" s="2"/>
      <c r="B50" s="2"/>
      <c r="C50" s="2"/>
      <c r="D50" s="2" t="s">
        <v>55</v>
      </c>
      <c r="E50" s="2"/>
      <c r="F50" s="2"/>
      <c r="G50" s="6">
        <f>ROUND(SUM(G43:G49),5)</f>
        <v>0</v>
      </c>
      <c r="H50" s="7"/>
      <c r="I50" s="6">
        <f>ROUND(SUM(I43:I49),5)</f>
        <v>1650</v>
      </c>
      <c r="J50" s="7"/>
      <c r="K50" s="6">
        <f>ROUND((G50-I50),5)</f>
        <v>-1650</v>
      </c>
      <c r="L50" s="7"/>
      <c r="M50" s="6">
        <f>ROUND(SUM(M43:M49),5)</f>
        <v>0</v>
      </c>
      <c r="N50" s="7"/>
      <c r="O50" s="6">
        <f>ROUND(SUM(O43:O49),5)</f>
        <v>0</v>
      </c>
      <c r="P50" s="7"/>
      <c r="Q50" s="6">
        <f>ROUND((M50-O50),5)</f>
        <v>0</v>
      </c>
      <c r="R50" s="7"/>
      <c r="S50" s="6">
        <f>ROUND(SUM(S43:S49),5)</f>
        <v>0</v>
      </c>
      <c r="T50" s="7"/>
      <c r="U50" s="6">
        <f>ROUND(SUM(U43:U49),5)</f>
        <v>0</v>
      </c>
      <c r="V50" s="7"/>
      <c r="W50" s="6">
        <f>ROUND((S50-U50),5)</f>
        <v>0</v>
      </c>
      <c r="X50" s="7"/>
      <c r="Y50" s="6">
        <f>ROUND(SUM(Y43:Y49),5)</f>
        <v>0</v>
      </c>
      <c r="Z50" s="7"/>
      <c r="AA50" s="6">
        <f>ROUND(SUM(AA43:AA49),5)</f>
        <v>0</v>
      </c>
      <c r="AB50" s="7"/>
      <c r="AC50" s="6">
        <f>ROUND((Y50-AA50),5)</f>
        <v>0</v>
      </c>
      <c r="AD50" s="7"/>
      <c r="AE50" s="6">
        <f>ROUND(G50+M50+S50+Y50,5)</f>
        <v>0</v>
      </c>
      <c r="AF50" s="7"/>
      <c r="AG50" s="6">
        <f>ROUND(I50+O50+U50+AA50,5)</f>
        <v>1650</v>
      </c>
      <c r="AH50" s="7"/>
      <c r="AI50" s="6">
        <f>ROUND((AE50-AG50),5)</f>
        <v>-1650</v>
      </c>
    </row>
    <row r="51" spans="1:35" ht="30" customHeight="1" x14ac:dyDescent="0.25">
      <c r="A51" s="2"/>
      <c r="B51" s="2"/>
      <c r="C51" s="2"/>
      <c r="D51" s="2" t="s">
        <v>56</v>
      </c>
      <c r="E51" s="2"/>
      <c r="F51" s="2"/>
      <c r="G51" s="6"/>
      <c r="H51" s="7"/>
      <c r="I51" s="6"/>
      <c r="J51" s="7"/>
      <c r="K51" s="6"/>
      <c r="L51" s="7"/>
      <c r="M51" s="6"/>
      <c r="N51" s="7"/>
      <c r="O51" s="6"/>
      <c r="P51" s="7"/>
      <c r="Q51" s="6"/>
      <c r="R51" s="7"/>
      <c r="S51" s="6"/>
      <c r="T51" s="7"/>
      <c r="U51" s="6"/>
      <c r="V51" s="7"/>
      <c r="W51" s="6"/>
      <c r="X51" s="7"/>
      <c r="Y51" s="6"/>
      <c r="Z51" s="7"/>
      <c r="AA51" s="6"/>
      <c r="AB51" s="7"/>
      <c r="AC51" s="6"/>
      <c r="AD51" s="7"/>
      <c r="AE51" s="6"/>
      <c r="AF51" s="7"/>
      <c r="AG51" s="6"/>
      <c r="AH51" s="7"/>
      <c r="AI51" s="6"/>
    </row>
    <row r="52" spans="1:35" x14ac:dyDescent="0.25">
      <c r="A52" s="2"/>
      <c r="B52" s="2"/>
      <c r="C52" s="2"/>
      <c r="D52" s="2"/>
      <c r="E52" s="2" t="s">
        <v>57</v>
      </c>
      <c r="F52" s="2"/>
      <c r="G52" s="6">
        <v>0</v>
      </c>
      <c r="H52" s="7"/>
      <c r="I52" s="6">
        <v>9540.91</v>
      </c>
      <c r="J52" s="7"/>
      <c r="K52" s="6">
        <f>ROUND((G52-I52),5)</f>
        <v>-9540.91</v>
      </c>
      <c r="L52" s="7"/>
      <c r="M52" s="6">
        <v>0</v>
      </c>
      <c r="N52" s="7"/>
      <c r="O52" s="6">
        <v>0</v>
      </c>
      <c r="P52" s="7"/>
      <c r="Q52" s="6">
        <f>ROUND((M52-O52),5)</f>
        <v>0</v>
      </c>
      <c r="R52" s="7"/>
      <c r="S52" s="6">
        <v>0</v>
      </c>
      <c r="T52" s="7"/>
      <c r="U52" s="6"/>
      <c r="V52" s="7"/>
      <c r="W52" s="6"/>
      <c r="X52" s="7"/>
      <c r="Y52" s="6">
        <v>0</v>
      </c>
      <c r="Z52" s="7"/>
      <c r="AA52" s="6"/>
      <c r="AB52" s="7"/>
      <c r="AC52" s="6"/>
      <c r="AD52" s="7"/>
      <c r="AE52" s="6">
        <f>ROUND(G52+M52+S52+Y52,5)</f>
        <v>0</v>
      </c>
      <c r="AF52" s="7"/>
      <c r="AG52" s="6">
        <f>ROUND(I52+O52+U52+AA52,5)</f>
        <v>9540.91</v>
      </c>
      <c r="AH52" s="7"/>
      <c r="AI52" s="6">
        <f>ROUND((AE52-AG52),5)</f>
        <v>-9540.91</v>
      </c>
    </row>
    <row r="53" spans="1:35" ht="15.75" thickBot="1" x14ac:dyDescent="0.3">
      <c r="A53" s="2"/>
      <c r="B53" s="2"/>
      <c r="C53" s="2"/>
      <c r="D53" s="2"/>
      <c r="E53" s="2" t="s">
        <v>58</v>
      </c>
      <c r="F53" s="2"/>
      <c r="G53" s="8">
        <v>0</v>
      </c>
      <c r="H53" s="7"/>
      <c r="I53" s="8">
        <v>3459.62</v>
      </c>
      <c r="J53" s="7"/>
      <c r="K53" s="8">
        <f>ROUND((G53-I53),5)</f>
        <v>-3459.62</v>
      </c>
      <c r="L53" s="7"/>
      <c r="M53" s="8">
        <v>0</v>
      </c>
      <c r="N53" s="7"/>
      <c r="O53" s="8">
        <v>0</v>
      </c>
      <c r="P53" s="7"/>
      <c r="Q53" s="8">
        <f>ROUND((M53-O53),5)</f>
        <v>0</v>
      </c>
      <c r="R53" s="7"/>
      <c r="S53" s="8">
        <v>0</v>
      </c>
      <c r="T53" s="7"/>
      <c r="U53" s="6"/>
      <c r="V53" s="7"/>
      <c r="W53" s="6"/>
      <c r="X53" s="7"/>
      <c r="Y53" s="8">
        <v>0</v>
      </c>
      <c r="Z53" s="7"/>
      <c r="AA53" s="6"/>
      <c r="AB53" s="7"/>
      <c r="AC53" s="6"/>
      <c r="AD53" s="7"/>
      <c r="AE53" s="8">
        <f>ROUND(G53+M53+S53+Y53,5)</f>
        <v>0</v>
      </c>
      <c r="AF53" s="7"/>
      <c r="AG53" s="8">
        <f>ROUND(I53+O53+U53+AA53,5)</f>
        <v>3459.62</v>
      </c>
      <c r="AH53" s="7"/>
      <c r="AI53" s="8">
        <f>ROUND((AE53-AG53),5)</f>
        <v>-3459.62</v>
      </c>
    </row>
    <row r="54" spans="1:35" x14ac:dyDescent="0.25">
      <c r="A54" s="2"/>
      <c r="B54" s="2"/>
      <c r="C54" s="2"/>
      <c r="D54" s="2" t="s">
        <v>59</v>
      </c>
      <c r="E54" s="2"/>
      <c r="F54" s="2"/>
      <c r="G54" s="6">
        <f>ROUND(SUM(G51:G53),5)</f>
        <v>0</v>
      </c>
      <c r="H54" s="7"/>
      <c r="I54" s="6">
        <f>ROUND(SUM(I51:I53),5)</f>
        <v>13000.53</v>
      </c>
      <c r="J54" s="7"/>
      <c r="K54" s="6">
        <f>ROUND((G54-I54),5)</f>
        <v>-13000.53</v>
      </c>
      <c r="L54" s="7"/>
      <c r="M54" s="6">
        <f>ROUND(SUM(M51:M53),5)</f>
        <v>0</v>
      </c>
      <c r="N54" s="7"/>
      <c r="O54" s="6">
        <f>ROUND(SUM(O51:O53),5)</f>
        <v>0</v>
      </c>
      <c r="P54" s="7"/>
      <c r="Q54" s="6">
        <f>ROUND((M54-O54),5)</f>
        <v>0</v>
      </c>
      <c r="R54" s="7"/>
      <c r="S54" s="6">
        <f>ROUND(SUM(S51:S53),5)</f>
        <v>0</v>
      </c>
      <c r="T54" s="7"/>
      <c r="U54" s="6"/>
      <c r="V54" s="7"/>
      <c r="W54" s="6"/>
      <c r="X54" s="7"/>
      <c r="Y54" s="6">
        <f>ROUND(SUM(Y51:Y53),5)</f>
        <v>0</v>
      </c>
      <c r="Z54" s="7"/>
      <c r="AA54" s="6"/>
      <c r="AB54" s="7"/>
      <c r="AC54" s="6"/>
      <c r="AD54" s="7"/>
      <c r="AE54" s="6">
        <f>ROUND(G54+M54+S54+Y54,5)</f>
        <v>0</v>
      </c>
      <c r="AF54" s="7"/>
      <c r="AG54" s="6">
        <f>ROUND(I54+O54+U54+AA54,5)</f>
        <v>13000.53</v>
      </c>
      <c r="AH54" s="7"/>
      <c r="AI54" s="6">
        <f>ROUND((AE54-AG54),5)</f>
        <v>-13000.53</v>
      </c>
    </row>
    <row r="55" spans="1:35" ht="30" customHeight="1" x14ac:dyDescent="0.25">
      <c r="A55" s="2"/>
      <c r="B55" s="2"/>
      <c r="C55" s="2"/>
      <c r="D55" s="2" t="s">
        <v>60</v>
      </c>
      <c r="E55" s="2"/>
      <c r="F55" s="2"/>
      <c r="G55" s="6"/>
      <c r="H55" s="7"/>
      <c r="I55" s="6"/>
      <c r="J55" s="7"/>
      <c r="K55" s="6"/>
      <c r="L55" s="7"/>
      <c r="M55" s="6"/>
      <c r="N55" s="7"/>
      <c r="O55" s="6"/>
      <c r="P55" s="7"/>
      <c r="Q55" s="6"/>
      <c r="R55" s="7"/>
      <c r="S55" s="6"/>
      <c r="T55" s="7"/>
      <c r="U55" s="6"/>
      <c r="V55" s="7"/>
      <c r="W55" s="6"/>
      <c r="X55" s="7"/>
      <c r="Y55" s="6"/>
      <c r="Z55" s="7"/>
      <c r="AA55" s="6"/>
      <c r="AB55" s="7"/>
      <c r="AC55" s="6"/>
      <c r="AD55" s="7"/>
      <c r="AE55" s="6"/>
      <c r="AF55" s="7"/>
      <c r="AG55" s="6"/>
      <c r="AH55" s="7"/>
      <c r="AI55" s="6"/>
    </row>
    <row r="56" spans="1:35" x14ac:dyDescent="0.25">
      <c r="A56" s="2"/>
      <c r="B56" s="2"/>
      <c r="C56" s="2"/>
      <c r="D56" s="2"/>
      <c r="E56" s="2" t="s">
        <v>61</v>
      </c>
      <c r="F56" s="2"/>
      <c r="G56" s="6">
        <v>93.88</v>
      </c>
      <c r="H56" s="7"/>
      <c r="I56" s="6">
        <v>1500</v>
      </c>
      <c r="J56" s="7"/>
      <c r="K56" s="6">
        <f>ROUND((G56-I56),5)</f>
        <v>-1406.12</v>
      </c>
      <c r="L56" s="7"/>
      <c r="M56" s="6">
        <v>57.68</v>
      </c>
      <c r="N56" s="7"/>
      <c r="O56" s="6">
        <v>0</v>
      </c>
      <c r="P56" s="7"/>
      <c r="Q56" s="6">
        <f>ROUND((M56-O56),5)</f>
        <v>57.68</v>
      </c>
      <c r="R56" s="7"/>
      <c r="S56" s="6">
        <v>0</v>
      </c>
      <c r="T56" s="7"/>
      <c r="U56" s="6">
        <v>0</v>
      </c>
      <c r="V56" s="7"/>
      <c r="W56" s="6">
        <f>ROUND((S56-U56),5)</f>
        <v>0</v>
      </c>
      <c r="X56" s="7"/>
      <c r="Y56" s="6">
        <v>0</v>
      </c>
      <c r="Z56" s="7"/>
      <c r="AA56" s="6">
        <v>0</v>
      </c>
      <c r="AB56" s="7"/>
      <c r="AC56" s="6">
        <f>ROUND((Y56-AA56),5)</f>
        <v>0</v>
      </c>
      <c r="AD56" s="7"/>
      <c r="AE56" s="6">
        <f>ROUND(G56+M56+S56+Y56,5)</f>
        <v>151.56</v>
      </c>
      <c r="AF56" s="7"/>
      <c r="AG56" s="6">
        <f>ROUND(I56+O56+U56+AA56,5)</f>
        <v>1500</v>
      </c>
      <c r="AH56" s="7"/>
      <c r="AI56" s="6">
        <f>ROUND((AE56-AG56),5)</f>
        <v>-1348.44</v>
      </c>
    </row>
    <row r="57" spans="1:35" x14ac:dyDescent="0.25">
      <c r="A57" s="2"/>
      <c r="B57" s="2"/>
      <c r="C57" s="2"/>
      <c r="D57" s="2"/>
      <c r="E57" s="2" t="s">
        <v>62</v>
      </c>
      <c r="F57" s="2"/>
      <c r="G57" s="6">
        <v>0</v>
      </c>
      <c r="H57" s="7"/>
      <c r="I57" s="6">
        <v>300</v>
      </c>
      <c r="J57" s="7"/>
      <c r="K57" s="6">
        <f>ROUND((G57-I57),5)</f>
        <v>-300</v>
      </c>
      <c r="L57" s="7"/>
      <c r="M57" s="6">
        <v>0</v>
      </c>
      <c r="N57" s="7"/>
      <c r="O57" s="6">
        <v>0</v>
      </c>
      <c r="P57" s="7"/>
      <c r="Q57" s="6">
        <f>ROUND((M57-O57),5)</f>
        <v>0</v>
      </c>
      <c r="R57" s="7"/>
      <c r="S57" s="6">
        <v>0</v>
      </c>
      <c r="T57" s="7"/>
      <c r="U57" s="6">
        <v>0</v>
      </c>
      <c r="V57" s="7"/>
      <c r="W57" s="6">
        <f>ROUND((S57-U57),5)</f>
        <v>0</v>
      </c>
      <c r="X57" s="7"/>
      <c r="Y57" s="6">
        <v>0</v>
      </c>
      <c r="Z57" s="7"/>
      <c r="AA57" s="6">
        <v>0</v>
      </c>
      <c r="AB57" s="7"/>
      <c r="AC57" s="6">
        <f>ROUND((Y57-AA57),5)</f>
        <v>0</v>
      </c>
      <c r="AD57" s="7"/>
      <c r="AE57" s="6">
        <f>ROUND(G57+M57+S57+Y57,5)</f>
        <v>0</v>
      </c>
      <c r="AF57" s="7"/>
      <c r="AG57" s="6">
        <f>ROUND(I57+O57+U57+AA57,5)</f>
        <v>300</v>
      </c>
      <c r="AH57" s="7"/>
      <c r="AI57" s="6">
        <f>ROUND((AE57-AG57),5)</f>
        <v>-300</v>
      </c>
    </row>
    <row r="58" spans="1:35" ht="15.75" thickBot="1" x14ac:dyDescent="0.3">
      <c r="A58" s="2"/>
      <c r="B58" s="2"/>
      <c r="C58" s="2"/>
      <c r="D58" s="2"/>
      <c r="E58" s="2" t="s">
        <v>63</v>
      </c>
      <c r="F58" s="2"/>
      <c r="G58" s="8">
        <v>0</v>
      </c>
      <c r="H58" s="7"/>
      <c r="I58" s="8">
        <v>400</v>
      </c>
      <c r="J58" s="7"/>
      <c r="K58" s="8">
        <f>ROUND((G58-I58),5)</f>
        <v>-400</v>
      </c>
      <c r="L58" s="7"/>
      <c r="M58" s="8">
        <v>0</v>
      </c>
      <c r="N58" s="7"/>
      <c r="O58" s="8">
        <v>0</v>
      </c>
      <c r="P58" s="7"/>
      <c r="Q58" s="8">
        <f>ROUND((M58-O58),5)</f>
        <v>0</v>
      </c>
      <c r="R58" s="7"/>
      <c r="S58" s="8">
        <v>0</v>
      </c>
      <c r="T58" s="7"/>
      <c r="U58" s="8">
        <v>0</v>
      </c>
      <c r="V58" s="7"/>
      <c r="W58" s="8">
        <f>ROUND((S58-U58),5)</f>
        <v>0</v>
      </c>
      <c r="X58" s="7"/>
      <c r="Y58" s="8">
        <v>0</v>
      </c>
      <c r="Z58" s="7"/>
      <c r="AA58" s="8">
        <v>0</v>
      </c>
      <c r="AB58" s="7"/>
      <c r="AC58" s="8">
        <f>ROUND((Y58-AA58),5)</f>
        <v>0</v>
      </c>
      <c r="AD58" s="7"/>
      <c r="AE58" s="8">
        <f>ROUND(G58+M58+S58+Y58,5)</f>
        <v>0</v>
      </c>
      <c r="AF58" s="7"/>
      <c r="AG58" s="8">
        <f>ROUND(I58+O58+U58+AA58,5)</f>
        <v>400</v>
      </c>
      <c r="AH58" s="7"/>
      <c r="AI58" s="8">
        <f>ROUND((AE58-AG58),5)</f>
        <v>-400</v>
      </c>
    </row>
    <row r="59" spans="1:35" x14ac:dyDescent="0.25">
      <c r="A59" s="2"/>
      <c r="B59" s="2"/>
      <c r="C59" s="2"/>
      <c r="D59" s="2" t="s">
        <v>64</v>
      </c>
      <c r="E59" s="2"/>
      <c r="F59" s="2"/>
      <c r="G59" s="6">
        <f>ROUND(SUM(G55:G58),5)</f>
        <v>93.88</v>
      </c>
      <c r="H59" s="7"/>
      <c r="I59" s="6">
        <f>ROUND(SUM(I55:I58),5)</f>
        <v>2200</v>
      </c>
      <c r="J59" s="7"/>
      <c r="K59" s="6">
        <f>ROUND((G59-I59),5)</f>
        <v>-2106.12</v>
      </c>
      <c r="L59" s="7"/>
      <c r="M59" s="6">
        <f>ROUND(SUM(M55:M58),5)</f>
        <v>57.68</v>
      </c>
      <c r="N59" s="7"/>
      <c r="O59" s="6">
        <f>ROUND(SUM(O55:O58),5)</f>
        <v>0</v>
      </c>
      <c r="P59" s="7"/>
      <c r="Q59" s="6">
        <f>ROUND((M59-O59),5)</f>
        <v>57.68</v>
      </c>
      <c r="R59" s="7"/>
      <c r="S59" s="6">
        <f>ROUND(SUM(S55:S58),5)</f>
        <v>0</v>
      </c>
      <c r="T59" s="7"/>
      <c r="U59" s="6">
        <f>ROUND(SUM(U55:U58),5)</f>
        <v>0</v>
      </c>
      <c r="V59" s="7"/>
      <c r="W59" s="6">
        <f>ROUND((S59-U59),5)</f>
        <v>0</v>
      </c>
      <c r="X59" s="7"/>
      <c r="Y59" s="6">
        <f>ROUND(SUM(Y55:Y58),5)</f>
        <v>0</v>
      </c>
      <c r="Z59" s="7"/>
      <c r="AA59" s="6">
        <f>ROUND(SUM(AA55:AA58),5)</f>
        <v>0</v>
      </c>
      <c r="AB59" s="7"/>
      <c r="AC59" s="6">
        <f>ROUND((Y59-AA59),5)</f>
        <v>0</v>
      </c>
      <c r="AD59" s="7"/>
      <c r="AE59" s="6">
        <f>ROUND(G59+M59+S59+Y59,5)</f>
        <v>151.56</v>
      </c>
      <c r="AF59" s="7"/>
      <c r="AG59" s="6">
        <f>ROUND(I59+O59+U59+AA59,5)</f>
        <v>2200</v>
      </c>
      <c r="AH59" s="7"/>
      <c r="AI59" s="6">
        <f>ROUND((AE59-AG59),5)</f>
        <v>-2048.44</v>
      </c>
    </row>
    <row r="60" spans="1:35" ht="30" customHeight="1" x14ac:dyDescent="0.25">
      <c r="A60" s="2"/>
      <c r="B60" s="2"/>
      <c r="C60" s="2"/>
      <c r="D60" s="2" t="s">
        <v>65</v>
      </c>
      <c r="E60" s="2"/>
      <c r="F60" s="2"/>
      <c r="G60" s="6"/>
      <c r="H60" s="7"/>
      <c r="I60" s="6"/>
      <c r="J60" s="7"/>
      <c r="K60" s="6"/>
      <c r="L60" s="7"/>
      <c r="M60" s="6"/>
      <c r="N60" s="7"/>
      <c r="O60" s="6"/>
      <c r="P60" s="7"/>
      <c r="Q60" s="6"/>
      <c r="R60" s="7"/>
      <c r="S60" s="6"/>
      <c r="T60" s="7"/>
      <c r="U60" s="6"/>
      <c r="V60" s="7"/>
      <c r="W60" s="6"/>
      <c r="X60" s="7"/>
      <c r="Y60" s="6"/>
      <c r="Z60" s="7"/>
      <c r="AA60" s="6"/>
      <c r="AB60" s="7"/>
      <c r="AC60" s="6"/>
      <c r="AD60" s="7"/>
      <c r="AE60" s="6"/>
      <c r="AF60" s="7"/>
      <c r="AG60" s="6"/>
      <c r="AH60" s="7"/>
      <c r="AI60" s="6"/>
    </row>
    <row r="61" spans="1:35" x14ac:dyDescent="0.25">
      <c r="A61" s="2"/>
      <c r="B61" s="2"/>
      <c r="C61" s="2"/>
      <c r="D61" s="2"/>
      <c r="E61" s="2" t="s">
        <v>66</v>
      </c>
      <c r="F61" s="2"/>
      <c r="G61" s="6">
        <v>0</v>
      </c>
      <c r="H61" s="7"/>
      <c r="I61" s="6">
        <v>0</v>
      </c>
      <c r="J61" s="7"/>
      <c r="K61" s="6">
        <f>ROUND((G61-I61),5)</f>
        <v>0</v>
      </c>
      <c r="L61" s="7"/>
      <c r="M61" s="6">
        <v>0</v>
      </c>
      <c r="N61" s="7"/>
      <c r="O61" s="6">
        <v>75</v>
      </c>
      <c r="P61" s="7"/>
      <c r="Q61" s="6">
        <f>ROUND((M61-O61),5)</f>
        <v>-75</v>
      </c>
      <c r="R61" s="7"/>
      <c r="S61" s="6">
        <v>0</v>
      </c>
      <c r="T61" s="7"/>
      <c r="U61" s="6"/>
      <c r="V61" s="7"/>
      <c r="W61" s="6"/>
      <c r="X61" s="7"/>
      <c r="Y61" s="6">
        <v>0</v>
      </c>
      <c r="Z61" s="7"/>
      <c r="AA61" s="6"/>
      <c r="AB61" s="7"/>
      <c r="AC61" s="6"/>
      <c r="AD61" s="7"/>
      <c r="AE61" s="6">
        <f>ROUND(G61+M61+S61+Y61,5)</f>
        <v>0</v>
      </c>
      <c r="AF61" s="7"/>
      <c r="AG61" s="6">
        <f>ROUND(I61+O61+U61+AA61,5)</f>
        <v>75</v>
      </c>
      <c r="AH61" s="7"/>
      <c r="AI61" s="6">
        <f>ROUND((AE61-AG61),5)</f>
        <v>-75</v>
      </c>
    </row>
    <row r="62" spans="1:35" x14ac:dyDescent="0.25">
      <c r="A62" s="2"/>
      <c r="B62" s="2"/>
      <c r="C62" s="2"/>
      <c r="D62" s="2"/>
      <c r="E62" s="2" t="s">
        <v>67</v>
      </c>
      <c r="F62" s="2"/>
      <c r="G62" s="6">
        <v>0</v>
      </c>
      <c r="H62" s="7"/>
      <c r="I62" s="6"/>
      <c r="J62" s="7"/>
      <c r="K62" s="6"/>
      <c r="L62" s="7"/>
      <c r="M62" s="6">
        <v>0</v>
      </c>
      <c r="N62" s="7"/>
      <c r="O62" s="6"/>
      <c r="P62" s="7"/>
      <c r="Q62" s="6"/>
      <c r="R62" s="7"/>
      <c r="S62" s="6">
        <v>0</v>
      </c>
      <c r="T62" s="7"/>
      <c r="U62" s="6">
        <v>0</v>
      </c>
      <c r="V62" s="7"/>
      <c r="W62" s="6">
        <f>ROUND((S62-U62),5)</f>
        <v>0</v>
      </c>
      <c r="X62" s="7"/>
      <c r="Y62" s="6">
        <v>0</v>
      </c>
      <c r="Z62" s="7"/>
      <c r="AA62" s="6">
        <v>225</v>
      </c>
      <c r="AB62" s="7"/>
      <c r="AC62" s="6">
        <f>ROUND((Y62-AA62),5)</f>
        <v>-225</v>
      </c>
      <c r="AD62" s="7"/>
      <c r="AE62" s="6">
        <f>ROUND(G62+M62+S62+Y62,5)</f>
        <v>0</v>
      </c>
      <c r="AF62" s="7"/>
      <c r="AG62" s="6">
        <f>ROUND(I62+O62+U62+AA62,5)</f>
        <v>225</v>
      </c>
      <c r="AH62" s="7"/>
      <c r="AI62" s="6">
        <f>ROUND((AE62-AG62),5)</f>
        <v>-225</v>
      </c>
    </row>
    <row r="63" spans="1:35" x14ac:dyDescent="0.25">
      <c r="A63" s="2"/>
      <c r="B63" s="2"/>
      <c r="C63" s="2"/>
      <c r="D63" s="2"/>
      <c r="E63" s="2" t="s">
        <v>68</v>
      </c>
      <c r="F63" s="2"/>
      <c r="G63" s="6">
        <v>0</v>
      </c>
      <c r="H63" s="7"/>
      <c r="I63" s="6">
        <v>0</v>
      </c>
      <c r="J63" s="7"/>
      <c r="K63" s="6">
        <f>ROUND((G63-I63),5)</f>
        <v>0</v>
      </c>
      <c r="L63" s="7"/>
      <c r="M63" s="6">
        <v>0</v>
      </c>
      <c r="N63" s="7"/>
      <c r="O63" s="6">
        <v>420</v>
      </c>
      <c r="P63" s="7"/>
      <c r="Q63" s="6">
        <f>ROUND((M63-O63),5)</f>
        <v>-420</v>
      </c>
      <c r="R63" s="7"/>
      <c r="S63" s="6">
        <v>0</v>
      </c>
      <c r="T63" s="7"/>
      <c r="U63" s="6"/>
      <c r="V63" s="7"/>
      <c r="W63" s="6"/>
      <c r="X63" s="7"/>
      <c r="Y63" s="6">
        <v>0</v>
      </c>
      <c r="Z63" s="7"/>
      <c r="AA63" s="6"/>
      <c r="AB63" s="7"/>
      <c r="AC63" s="6"/>
      <c r="AD63" s="7"/>
      <c r="AE63" s="6">
        <f>ROUND(G63+M63+S63+Y63,5)</f>
        <v>0</v>
      </c>
      <c r="AF63" s="7"/>
      <c r="AG63" s="6">
        <f>ROUND(I63+O63+U63+AA63,5)</f>
        <v>420</v>
      </c>
      <c r="AH63" s="7"/>
      <c r="AI63" s="6">
        <f>ROUND((AE63-AG63),5)</f>
        <v>-420</v>
      </c>
    </row>
    <row r="64" spans="1:35" x14ac:dyDescent="0.25">
      <c r="A64" s="2"/>
      <c r="B64" s="2"/>
      <c r="C64" s="2"/>
      <c r="D64" s="2"/>
      <c r="E64" s="2" t="s">
        <v>69</v>
      </c>
      <c r="F64" s="2"/>
      <c r="G64" s="6">
        <v>180.29</v>
      </c>
      <c r="H64" s="7"/>
      <c r="I64" s="6">
        <v>500</v>
      </c>
      <c r="J64" s="7"/>
      <c r="K64" s="6">
        <f>ROUND((G64-I64),5)</f>
        <v>-319.70999999999998</v>
      </c>
      <c r="L64" s="7"/>
      <c r="M64" s="6">
        <v>0</v>
      </c>
      <c r="N64" s="7"/>
      <c r="O64" s="6">
        <v>0</v>
      </c>
      <c r="P64" s="7"/>
      <c r="Q64" s="6">
        <f>ROUND((M64-O64),5)</f>
        <v>0</v>
      </c>
      <c r="R64" s="7"/>
      <c r="S64" s="6">
        <v>0</v>
      </c>
      <c r="T64" s="7"/>
      <c r="U64" s="6">
        <v>0</v>
      </c>
      <c r="V64" s="7"/>
      <c r="W64" s="6">
        <f>ROUND((S64-U64),5)</f>
        <v>0</v>
      </c>
      <c r="X64" s="7"/>
      <c r="Y64" s="6">
        <v>0</v>
      </c>
      <c r="Z64" s="7"/>
      <c r="AA64" s="6">
        <v>0</v>
      </c>
      <c r="AB64" s="7"/>
      <c r="AC64" s="6">
        <f>ROUND((Y64-AA64),5)</f>
        <v>0</v>
      </c>
      <c r="AD64" s="7"/>
      <c r="AE64" s="6">
        <f>ROUND(G64+M64+S64+Y64,5)</f>
        <v>180.29</v>
      </c>
      <c r="AF64" s="7"/>
      <c r="AG64" s="6">
        <f>ROUND(I64+O64+U64+AA64,5)</f>
        <v>500</v>
      </c>
      <c r="AH64" s="7"/>
      <c r="AI64" s="6">
        <f>ROUND((AE64-AG64),5)</f>
        <v>-319.70999999999998</v>
      </c>
    </row>
    <row r="65" spans="1:35" x14ac:dyDescent="0.25">
      <c r="A65" s="2"/>
      <c r="B65" s="2"/>
      <c r="C65" s="2"/>
      <c r="D65" s="2"/>
      <c r="E65" s="2" t="s">
        <v>70</v>
      </c>
      <c r="F65" s="2"/>
      <c r="G65" s="6">
        <v>0</v>
      </c>
      <c r="H65" s="7"/>
      <c r="I65" s="6">
        <v>0</v>
      </c>
      <c r="J65" s="7"/>
      <c r="K65" s="6">
        <f>ROUND((G65-I65),5)</f>
        <v>0</v>
      </c>
      <c r="L65" s="7"/>
      <c r="M65" s="6">
        <v>0</v>
      </c>
      <c r="N65" s="7"/>
      <c r="O65" s="6">
        <v>0</v>
      </c>
      <c r="P65" s="7"/>
      <c r="Q65" s="6">
        <f>ROUND((M65-O65),5)</f>
        <v>0</v>
      </c>
      <c r="R65" s="7"/>
      <c r="S65" s="6">
        <v>0</v>
      </c>
      <c r="T65" s="7"/>
      <c r="U65" s="6">
        <v>0</v>
      </c>
      <c r="V65" s="7"/>
      <c r="W65" s="6">
        <f>ROUND((S65-U65),5)</f>
        <v>0</v>
      </c>
      <c r="X65" s="7"/>
      <c r="Y65" s="6">
        <v>0</v>
      </c>
      <c r="Z65" s="7"/>
      <c r="AA65" s="6">
        <v>0</v>
      </c>
      <c r="AB65" s="7"/>
      <c r="AC65" s="6">
        <f>ROUND((Y65-AA65),5)</f>
        <v>0</v>
      </c>
      <c r="AD65" s="7"/>
      <c r="AE65" s="6">
        <f>ROUND(G65+M65+S65+Y65,5)</f>
        <v>0</v>
      </c>
      <c r="AF65" s="7"/>
      <c r="AG65" s="6">
        <f>ROUND(I65+O65+U65+AA65,5)</f>
        <v>0</v>
      </c>
      <c r="AH65" s="7"/>
      <c r="AI65" s="6">
        <f>ROUND((AE65-AG65),5)</f>
        <v>0</v>
      </c>
    </row>
    <row r="66" spans="1:35" x14ac:dyDescent="0.25">
      <c r="A66" s="2"/>
      <c r="B66" s="2"/>
      <c r="C66" s="2"/>
      <c r="D66" s="2"/>
      <c r="E66" s="2" t="s">
        <v>71</v>
      </c>
      <c r="F66" s="2"/>
      <c r="G66" s="6">
        <v>87.32</v>
      </c>
      <c r="H66" s="7"/>
      <c r="I66" s="6">
        <v>500</v>
      </c>
      <c r="J66" s="7"/>
      <c r="K66" s="6">
        <f>ROUND((G66-I66),5)</f>
        <v>-412.68</v>
      </c>
      <c r="L66" s="7"/>
      <c r="M66" s="6">
        <v>0</v>
      </c>
      <c r="N66" s="7"/>
      <c r="O66" s="6">
        <v>0</v>
      </c>
      <c r="P66" s="7"/>
      <c r="Q66" s="6">
        <f>ROUND((M66-O66),5)</f>
        <v>0</v>
      </c>
      <c r="R66" s="7"/>
      <c r="S66" s="6">
        <v>0</v>
      </c>
      <c r="T66" s="7"/>
      <c r="U66" s="6"/>
      <c r="V66" s="7"/>
      <c r="W66" s="6"/>
      <c r="X66" s="7"/>
      <c r="Y66" s="6">
        <v>0</v>
      </c>
      <c r="Z66" s="7"/>
      <c r="AA66" s="6"/>
      <c r="AB66" s="7"/>
      <c r="AC66" s="6"/>
      <c r="AD66" s="7"/>
      <c r="AE66" s="6">
        <f>ROUND(G66+M66+S66+Y66,5)</f>
        <v>87.32</v>
      </c>
      <c r="AF66" s="7"/>
      <c r="AG66" s="6">
        <f>ROUND(I66+O66+U66+AA66,5)</f>
        <v>500</v>
      </c>
      <c r="AH66" s="7"/>
      <c r="AI66" s="6">
        <f>ROUND((AE66-AG66),5)</f>
        <v>-412.68</v>
      </c>
    </row>
    <row r="67" spans="1:35" x14ac:dyDescent="0.25">
      <c r="A67" s="2"/>
      <c r="B67" s="2"/>
      <c r="C67" s="2"/>
      <c r="D67" s="2"/>
      <c r="E67" s="2" t="s">
        <v>72</v>
      </c>
      <c r="F67" s="2"/>
      <c r="G67" s="6">
        <v>358.99</v>
      </c>
      <c r="H67" s="7"/>
      <c r="I67" s="6">
        <v>360</v>
      </c>
      <c r="J67" s="7"/>
      <c r="K67" s="6">
        <f>ROUND((G67-I67),5)</f>
        <v>-1.01</v>
      </c>
      <c r="L67" s="7"/>
      <c r="M67" s="6">
        <v>0</v>
      </c>
      <c r="N67" s="7"/>
      <c r="O67" s="6">
        <v>0</v>
      </c>
      <c r="P67" s="7"/>
      <c r="Q67" s="6">
        <f>ROUND((M67-O67),5)</f>
        <v>0</v>
      </c>
      <c r="R67" s="7"/>
      <c r="S67" s="6">
        <v>0</v>
      </c>
      <c r="T67" s="7"/>
      <c r="U67" s="6"/>
      <c r="V67" s="7"/>
      <c r="W67" s="6"/>
      <c r="X67" s="7"/>
      <c r="Y67" s="6">
        <v>0</v>
      </c>
      <c r="Z67" s="7"/>
      <c r="AA67" s="6"/>
      <c r="AB67" s="7"/>
      <c r="AC67" s="6"/>
      <c r="AD67" s="7"/>
      <c r="AE67" s="6">
        <f>ROUND(G67+M67+S67+Y67,5)</f>
        <v>358.99</v>
      </c>
      <c r="AF67" s="7"/>
      <c r="AG67" s="6">
        <f>ROUND(I67+O67+U67+AA67,5)</f>
        <v>360</v>
      </c>
      <c r="AH67" s="7"/>
      <c r="AI67" s="6">
        <f>ROUND((AE67-AG67),5)</f>
        <v>-1.01</v>
      </c>
    </row>
    <row r="68" spans="1:35" x14ac:dyDescent="0.25">
      <c r="A68" s="2"/>
      <c r="B68" s="2"/>
      <c r="C68" s="2"/>
      <c r="D68" s="2"/>
      <c r="E68" s="2" t="s">
        <v>73</v>
      </c>
      <c r="F68" s="2"/>
      <c r="G68" s="6">
        <v>75</v>
      </c>
      <c r="H68" s="7"/>
      <c r="I68" s="6">
        <v>100</v>
      </c>
      <c r="J68" s="7"/>
      <c r="K68" s="6">
        <f>ROUND((G68-I68),5)</f>
        <v>-25</v>
      </c>
      <c r="L68" s="7"/>
      <c r="M68" s="6">
        <v>0</v>
      </c>
      <c r="N68" s="7"/>
      <c r="O68" s="6">
        <v>0</v>
      </c>
      <c r="P68" s="7"/>
      <c r="Q68" s="6">
        <f>ROUND((M68-O68),5)</f>
        <v>0</v>
      </c>
      <c r="R68" s="7"/>
      <c r="S68" s="6">
        <v>0</v>
      </c>
      <c r="T68" s="7"/>
      <c r="U68" s="6"/>
      <c r="V68" s="7"/>
      <c r="W68" s="6"/>
      <c r="X68" s="7"/>
      <c r="Y68" s="6">
        <v>0</v>
      </c>
      <c r="Z68" s="7"/>
      <c r="AA68" s="6"/>
      <c r="AB68" s="7"/>
      <c r="AC68" s="6"/>
      <c r="AD68" s="7"/>
      <c r="AE68" s="6">
        <f>ROUND(G68+M68+S68+Y68,5)</f>
        <v>75</v>
      </c>
      <c r="AF68" s="7"/>
      <c r="AG68" s="6">
        <f>ROUND(I68+O68+U68+AA68,5)</f>
        <v>100</v>
      </c>
      <c r="AH68" s="7"/>
      <c r="AI68" s="6">
        <f>ROUND((AE68-AG68),5)</f>
        <v>-25</v>
      </c>
    </row>
    <row r="69" spans="1:35" ht="15.75" thickBot="1" x14ac:dyDescent="0.3">
      <c r="A69" s="2"/>
      <c r="B69" s="2"/>
      <c r="C69" s="2"/>
      <c r="D69" s="2"/>
      <c r="E69" s="2" t="s">
        <v>74</v>
      </c>
      <c r="F69" s="2"/>
      <c r="G69" s="8">
        <v>-1</v>
      </c>
      <c r="H69" s="7"/>
      <c r="I69" s="8"/>
      <c r="J69" s="7"/>
      <c r="K69" s="8"/>
      <c r="L69" s="7"/>
      <c r="M69" s="8">
        <v>49.77</v>
      </c>
      <c r="N69" s="7"/>
      <c r="O69" s="8"/>
      <c r="P69" s="7"/>
      <c r="Q69" s="8"/>
      <c r="R69" s="7"/>
      <c r="S69" s="8">
        <v>0</v>
      </c>
      <c r="T69" s="7"/>
      <c r="U69" s="8"/>
      <c r="V69" s="7"/>
      <c r="W69" s="8"/>
      <c r="X69" s="7"/>
      <c r="Y69" s="8">
        <v>0</v>
      </c>
      <c r="Z69" s="7"/>
      <c r="AA69" s="8"/>
      <c r="AB69" s="7"/>
      <c r="AC69" s="8"/>
      <c r="AD69" s="7"/>
      <c r="AE69" s="8">
        <f>ROUND(G69+M69+S69+Y69,5)</f>
        <v>48.77</v>
      </c>
      <c r="AF69" s="7"/>
      <c r="AG69" s="8"/>
      <c r="AH69" s="7"/>
      <c r="AI69" s="8"/>
    </row>
    <row r="70" spans="1:35" x14ac:dyDescent="0.25">
      <c r="A70" s="2"/>
      <c r="B70" s="2"/>
      <c r="C70" s="2"/>
      <c r="D70" s="2" t="s">
        <v>75</v>
      </c>
      <c r="E70" s="2"/>
      <c r="F70" s="2"/>
      <c r="G70" s="6">
        <f>ROUND(SUM(G60:G69),5)</f>
        <v>700.6</v>
      </c>
      <c r="H70" s="7"/>
      <c r="I70" s="6">
        <f>ROUND(SUM(I60:I69),5)</f>
        <v>1460</v>
      </c>
      <c r="J70" s="7"/>
      <c r="K70" s="6">
        <f>ROUND((G70-I70),5)</f>
        <v>-759.4</v>
      </c>
      <c r="L70" s="7"/>
      <c r="M70" s="6">
        <f>ROUND(SUM(M60:M69),5)</f>
        <v>49.77</v>
      </c>
      <c r="N70" s="7"/>
      <c r="O70" s="6">
        <f>ROUND(SUM(O60:O69),5)</f>
        <v>495</v>
      </c>
      <c r="P70" s="7"/>
      <c r="Q70" s="6">
        <f>ROUND((M70-O70),5)</f>
        <v>-445.23</v>
      </c>
      <c r="R70" s="7"/>
      <c r="S70" s="6">
        <f>ROUND(SUM(S60:S69),5)</f>
        <v>0</v>
      </c>
      <c r="T70" s="7"/>
      <c r="U70" s="6">
        <f>ROUND(SUM(U60:U69),5)</f>
        <v>0</v>
      </c>
      <c r="V70" s="7"/>
      <c r="W70" s="6">
        <f>ROUND((S70-U70),5)</f>
        <v>0</v>
      </c>
      <c r="X70" s="7"/>
      <c r="Y70" s="6">
        <f>ROUND(SUM(Y60:Y69),5)</f>
        <v>0</v>
      </c>
      <c r="Z70" s="7"/>
      <c r="AA70" s="6">
        <f>ROUND(SUM(AA60:AA69),5)</f>
        <v>225</v>
      </c>
      <c r="AB70" s="7"/>
      <c r="AC70" s="6">
        <f>ROUND((Y70-AA70),5)</f>
        <v>-225</v>
      </c>
      <c r="AD70" s="7"/>
      <c r="AE70" s="6">
        <f>ROUND(G70+M70+S70+Y70,5)</f>
        <v>750.37</v>
      </c>
      <c r="AF70" s="7"/>
      <c r="AG70" s="6">
        <f>ROUND(I70+O70+U70+AA70,5)</f>
        <v>2180</v>
      </c>
      <c r="AH70" s="7"/>
      <c r="AI70" s="6">
        <f>ROUND((AE70-AG70),5)</f>
        <v>-1429.63</v>
      </c>
    </row>
    <row r="71" spans="1:35" ht="30" customHeight="1" x14ac:dyDescent="0.25">
      <c r="A71" s="2"/>
      <c r="B71" s="2"/>
      <c r="C71" s="2"/>
      <c r="D71" s="2" t="s">
        <v>76</v>
      </c>
      <c r="E71" s="2"/>
      <c r="F71" s="2"/>
      <c r="G71" s="6"/>
      <c r="H71" s="7"/>
      <c r="I71" s="6"/>
      <c r="J71" s="7"/>
      <c r="K71" s="6"/>
      <c r="L71" s="7"/>
      <c r="M71" s="6"/>
      <c r="N71" s="7"/>
      <c r="O71" s="6"/>
      <c r="P71" s="7"/>
      <c r="Q71" s="6"/>
      <c r="R71" s="7"/>
      <c r="S71" s="6"/>
      <c r="T71" s="7"/>
      <c r="U71" s="6"/>
      <c r="V71" s="7"/>
      <c r="W71" s="6"/>
      <c r="X71" s="7"/>
      <c r="Y71" s="6"/>
      <c r="Z71" s="7"/>
      <c r="AA71" s="6"/>
      <c r="AB71" s="7"/>
      <c r="AC71" s="6"/>
      <c r="AD71" s="7"/>
      <c r="AE71" s="6"/>
      <c r="AF71" s="7"/>
      <c r="AG71" s="6"/>
      <c r="AH71" s="7"/>
      <c r="AI71" s="6"/>
    </row>
    <row r="72" spans="1:35" x14ac:dyDescent="0.25">
      <c r="A72" s="2"/>
      <c r="B72" s="2"/>
      <c r="C72" s="2"/>
      <c r="D72" s="2"/>
      <c r="E72" s="2" t="s">
        <v>77</v>
      </c>
      <c r="F72" s="2"/>
      <c r="G72" s="6">
        <v>0</v>
      </c>
      <c r="H72" s="7"/>
      <c r="I72" s="6">
        <v>200</v>
      </c>
      <c r="J72" s="7"/>
      <c r="K72" s="6">
        <f>ROUND((G72-I72),5)</f>
        <v>-200</v>
      </c>
      <c r="L72" s="7"/>
      <c r="M72" s="6">
        <v>0</v>
      </c>
      <c r="N72" s="7"/>
      <c r="O72" s="6">
        <v>0</v>
      </c>
      <c r="P72" s="7"/>
      <c r="Q72" s="6">
        <f>ROUND((M72-O72),5)</f>
        <v>0</v>
      </c>
      <c r="R72" s="7"/>
      <c r="S72" s="6">
        <v>0</v>
      </c>
      <c r="T72" s="7"/>
      <c r="U72" s="6"/>
      <c r="V72" s="7"/>
      <c r="W72" s="6"/>
      <c r="X72" s="7"/>
      <c r="Y72" s="6">
        <v>0</v>
      </c>
      <c r="Z72" s="7"/>
      <c r="AA72" s="6"/>
      <c r="AB72" s="7"/>
      <c r="AC72" s="6"/>
      <c r="AD72" s="7"/>
      <c r="AE72" s="6">
        <f>ROUND(G72+M72+S72+Y72,5)</f>
        <v>0</v>
      </c>
      <c r="AF72" s="7"/>
      <c r="AG72" s="6">
        <f>ROUND(I72+O72+U72+AA72,5)</f>
        <v>200</v>
      </c>
      <c r="AH72" s="7"/>
      <c r="AI72" s="6">
        <f>ROUND((AE72-AG72),5)</f>
        <v>-200</v>
      </c>
    </row>
    <row r="73" spans="1:35" x14ac:dyDescent="0.25">
      <c r="A73" s="2"/>
      <c r="B73" s="2"/>
      <c r="C73" s="2"/>
      <c r="D73" s="2"/>
      <c r="E73" s="2" t="s">
        <v>78</v>
      </c>
      <c r="F73" s="2"/>
      <c r="G73" s="6">
        <v>0</v>
      </c>
      <c r="H73" s="7"/>
      <c r="I73" s="6">
        <v>400</v>
      </c>
      <c r="J73" s="7"/>
      <c r="K73" s="6">
        <f>ROUND((G73-I73),5)</f>
        <v>-400</v>
      </c>
      <c r="L73" s="7"/>
      <c r="M73" s="6">
        <v>0</v>
      </c>
      <c r="N73" s="7"/>
      <c r="O73" s="6">
        <v>0</v>
      </c>
      <c r="P73" s="7"/>
      <c r="Q73" s="6">
        <f>ROUND((M73-O73),5)</f>
        <v>0</v>
      </c>
      <c r="R73" s="7"/>
      <c r="S73" s="6">
        <v>0</v>
      </c>
      <c r="T73" s="7"/>
      <c r="U73" s="6">
        <v>0</v>
      </c>
      <c r="V73" s="7"/>
      <c r="W73" s="6">
        <f>ROUND((S73-U73),5)</f>
        <v>0</v>
      </c>
      <c r="X73" s="7"/>
      <c r="Y73" s="6">
        <v>0</v>
      </c>
      <c r="Z73" s="7"/>
      <c r="AA73" s="6">
        <v>0</v>
      </c>
      <c r="AB73" s="7"/>
      <c r="AC73" s="6">
        <f>ROUND((Y73-AA73),5)</f>
        <v>0</v>
      </c>
      <c r="AD73" s="7"/>
      <c r="AE73" s="6">
        <f>ROUND(G73+M73+S73+Y73,5)</f>
        <v>0</v>
      </c>
      <c r="AF73" s="7"/>
      <c r="AG73" s="6">
        <f>ROUND(I73+O73+U73+AA73,5)</f>
        <v>400</v>
      </c>
      <c r="AH73" s="7"/>
      <c r="AI73" s="6">
        <f>ROUND((AE73-AG73),5)</f>
        <v>-400</v>
      </c>
    </row>
    <row r="74" spans="1:35" x14ac:dyDescent="0.25">
      <c r="A74" s="2"/>
      <c r="B74" s="2"/>
      <c r="C74" s="2"/>
      <c r="D74" s="2"/>
      <c r="E74" s="2" t="s">
        <v>79</v>
      </c>
      <c r="F74" s="2"/>
      <c r="G74" s="6">
        <v>162.15</v>
      </c>
      <c r="H74" s="7"/>
      <c r="I74" s="6">
        <v>4361</v>
      </c>
      <c r="J74" s="7"/>
      <c r="K74" s="6">
        <f>ROUND((G74-I74),5)</f>
        <v>-4198.8500000000004</v>
      </c>
      <c r="L74" s="7"/>
      <c r="M74" s="6">
        <v>0</v>
      </c>
      <c r="N74" s="7"/>
      <c r="O74" s="6">
        <v>0</v>
      </c>
      <c r="P74" s="7"/>
      <c r="Q74" s="6">
        <f>ROUND((M74-O74),5)</f>
        <v>0</v>
      </c>
      <c r="R74" s="7"/>
      <c r="S74" s="6">
        <v>0</v>
      </c>
      <c r="T74" s="7"/>
      <c r="U74" s="6">
        <v>0</v>
      </c>
      <c r="V74" s="7"/>
      <c r="W74" s="6">
        <f>ROUND((S74-U74),5)</f>
        <v>0</v>
      </c>
      <c r="X74" s="7"/>
      <c r="Y74" s="6">
        <v>0</v>
      </c>
      <c r="Z74" s="7"/>
      <c r="AA74" s="6">
        <v>0</v>
      </c>
      <c r="AB74" s="7"/>
      <c r="AC74" s="6">
        <f>ROUND((Y74-AA74),5)</f>
        <v>0</v>
      </c>
      <c r="AD74" s="7"/>
      <c r="AE74" s="6">
        <f>ROUND(G74+M74+S74+Y74,5)</f>
        <v>162.15</v>
      </c>
      <c r="AF74" s="7"/>
      <c r="AG74" s="6">
        <f>ROUND(I74+O74+U74+AA74,5)</f>
        <v>4361</v>
      </c>
      <c r="AH74" s="7"/>
      <c r="AI74" s="6">
        <f>ROUND((AE74-AG74),5)</f>
        <v>-4198.8500000000004</v>
      </c>
    </row>
    <row r="75" spans="1:35" x14ac:dyDescent="0.25">
      <c r="A75" s="2"/>
      <c r="B75" s="2"/>
      <c r="C75" s="2"/>
      <c r="D75" s="2"/>
      <c r="E75" s="2" t="s">
        <v>80</v>
      </c>
      <c r="F75" s="2"/>
      <c r="G75" s="6">
        <v>0</v>
      </c>
      <c r="H75" s="7"/>
      <c r="I75" s="6">
        <v>300</v>
      </c>
      <c r="J75" s="7"/>
      <c r="K75" s="6">
        <f>ROUND((G75-I75),5)</f>
        <v>-300</v>
      </c>
      <c r="L75" s="7"/>
      <c r="M75" s="6">
        <v>0</v>
      </c>
      <c r="N75" s="7"/>
      <c r="O75" s="6">
        <v>0</v>
      </c>
      <c r="P75" s="7"/>
      <c r="Q75" s="6">
        <f>ROUND((M75-O75),5)</f>
        <v>0</v>
      </c>
      <c r="R75" s="7"/>
      <c r="S75" s="6">
        <v>0</v>
      </c>
      <c r="T75" s="7"/>
      <c r="U75" s="6">
        <v>0</v>
      </c>
      <c r="V75" s="7"/>
      <c r="W75" s="6">
        <f>ROUND((S75-U75),5)</f>
        <v>0</v>
      </c>
      <c r="X75" s="7"/>
      <c r="Y75" s="6">
        <v>0</v>
      </c>
      <c r="Z75" s="7"/>
      <c r="AA75" s="6">
        <v>0</v>
      </c>
      <c r="AB75" s="7"/>
      <c r="AC75" s="6">
        <f>ROUND((Y75-AA75),5)</f>
        <v>0</v>
      </c>
      <c r="AD75" s="7"/>
      <c r="AE75" s="6">
        <f>ROUND(G75+M75+S75+Y75,5)</f>
        <v>0</v>
      </c>
      <c r="AF75" s="7"/>
      <c r="AG75" s="6">
        <f>ROUND(I75+O75+U75+AA75,5)</f>
        <v>300</v>
      </c>
      <c r="AH75" s="7"/>
      <c r="AI75" s="6">
        <f>ROUND((AE75-AG75),5)</f>
        <v>-300</v>
      </c>
    </row>
    <row r="76" spans="1:35" x14ac:dyDescent="0.25">
      <c r="A76" s="2"/>
      <c r="B76" s="2"/>
      <c r="C76" s="2"/>
      <c r="D76" s="2"/>
      <c r="E76" s="2" t="s">
        <v>81</v>
      </c>
      <c r="F76" s="2"/>
      <c r="G76" s="6">
        <v>0</v>
      </c>
      <c r="H76" s="7"/>
      <c r="I76" s="6">
        <v>150</v>
      </c>
      <c r="J76" s="7"/>
      <c r="K76" s="6">
        <f>ROUND((G76-I76),5)</f>
        <v>-150</v>
      </c>
      <c r="L76" s="7"/>
      <c r="M76" s="6">
        <v>0</v>
      </c>
      <c r="N76" s="7"/>
      <c r="O76" s="6">
        <v>0</v>
      </c>
      <c r="P76" s="7"/>
      <c r="Q76" s="6">
        <f>ROUND((M76-O76),5)</f>
        <v>0</v>
      </c>
      <c r="R76" s="7"/>
      <c r="S76" s="6">
        <v>0</v>
      </c>
      <c r="T76" s="7"/>
      <c r="U76" s="6">
        <v>0</v>
      </c>
      <c r="V76" s="7"/>
      <c r="W76" s="6">
        <f>ROUND((S76-U76),5)</f>
        <v>0</v>
      </c>
      <c r="X76" s="7"/>
      <c r="Y76" s="6">
        <v>0</v>
      </c>
      <c r="Z76" s="7"/>
      <c r="AA76" s="6">
        <v>0</v>
      </c>
      <c r="AB76" s="7"/>
      <c r="AC76" s="6">
        <f>ROUND((Y76-AA76),5)</f>
        <v>0</v>
      </c>
      <c r="AD76" s="7"/>
      <c r="AE76" s="6">
        <f>ROUND(G76+M76+S76+Y76,5)</f>
        <v>0</v>
      </c>
      <c r="AF76" s="7"/>
      <c r="AG76" s="6">
        <f>ROUND(I76+O76+U76+AA76,5)</f>
        <v>150</v>
      </c>
      <c r="AH76" s="7"/>
      <c r="AI76" s="6">
        <f>ROUND((AE76-AG76),5)</f>
        <v>-150</v>
      </c>
    </row>
    <row r="77" spans="1:35" x14ac:dyDescent="0.25">
      <c r="A77" s="2"/>
      <c r="B77" s="2"/>
      <c r="C77" s="2"/>
      <c r="D77" s="2"/>
      <c r="E77" s="2" t="s">
        <v>82</v>
      </c>
      <c r="F77" s="2"/>
      <c r="G77" s="6">
        <v>326.98</v>
      </c>
      <c r="H77" s="7"/>
      <c r="I77" s="6">
        <v>4000</v>
      </c>
      <c r="J77" s="7"/>
      <c r="K77" s="6">
        <f>ROUND((G77-I77),5)</f>
        <v>-3673.02</v>
      </c>
      <c r="L77" s="7"/>
      <c r="M77" s="6">
        <v>0</v>
      </c>
      <c r="N77" s="7"/>
      <c r="O77" s="6">
        <v>0</v>
      </c>
      <c r="P77" s="7"/>
      <c r="Q77" s="6">
        <f>ROUND((M77-O77),5)</f>
        <v>0</v>
      </c>
      <c r="R77" s="7"/>
      <c r="S77" s="6">
        <v>0</v>
      </c>
      <c r="T77" s="7"/>
      <c r="U77" s="6"/>
      <c r="V77" s="7"/>
      <c r="W77" s="6"/>
      <c r="X77" s="7"/>
      <c r="Y77" s="6">
        <v>0</v>
      </c>
      <c r="Z77" s="7"/>
      <c r="AA77" s="6"/>
      <c r="AB77" s="7"/>
      <c r="AC77" s="6"/>
      <c r="AD77" s="7"/>
      <c r="AE77" s="6">
        <f>ROUND(G77+M77+S77+Y77,5)</f>
        <v>326.98</v>
      </c>
      <c r="AF77" s="7"/>
      <c r="AG77" s="6">
        <f>ROUND(I77+O77+U77+AA77,5)</f>
        <v>4000</v>
      </c>
      <c r="AH77" s="7"/>
      <c r="AI77" s="6">
        <f>ROUND((AE77-AG77),5)</f>
        <v>-3673.02</v>
      </c>
    </row>
    <row r="78" spans="1:35" x14ac:dyDescent="0.25">
      <c r="A78" s="2"/>
      <c r="B78" s="2"/>
      <c r="C78" s="2"/>
      <c r="D78" s="2"/>
      <c r="E78" s="2" t="s">
        <v>83</v>
      </c>
      <c r="F78" s="2"/>
      <c r="G78" s="6">
        <v>1920</v>
      </c>
      <c r="H78" s="7"/>
      <c r="I78" s="6">
        <v>1920</v>
      </c>
      <c r="J78" s="7"/>
      <c r="K78" s="6">
        <f>ROUND((G78-I78),5)</f>
        <v>0</v>
      </c>
      <c r="L78" s="7"/>
      <c r="M78" s="6">
        <v>0</v>
      </c>
      <c r="N78" s="7"/>
      <c r="O78" s="6">
        <v>0</v>
      </c>
      <c r="P78" s="7"/>
      <c r="Q78" s="6">
        <f>ROUND((M78-O78),5)</f>
        <v>0</v>
      </c>
      <c r="R78" s="7"/>
      <c r="S78" s="6">
        <v>0</v>
      </c>
      <c r="T78" s="7"/>
      <c r="U78" s="6"/>
      <c r="V78" s="7"/>
      <c r="W78" s="6"/>
      <c r="X78" s="7"/>
      <c r="Y78" s="6">
        <v>0</v>
      </c>
      <c r="Z78" s="7"/>
      <c r="AA78" s="6"/>
      <c r="AB78" s="7"/>
      <c r="AC78" s="6"/>
      <c r="AD78" s="7"/>
      <c r="AE78" s="6">
        <f>ROUND(G78+M78+S78+Y78,5)</f>
        <v>1920</v>
      </c>
      <c r="AF78" s="7"/>
      <c r="AG78" s="6">
        <f>ROUND(I78+O78+U78+AA78,5)</f>
        <v>1920</v>
      </c>
      <c r="AH78" s="7"/>
      <c r="AI78" s="6">
        <f>ROUND((AE78-AG78),5)</f>
        <v>0</v>
      </c>
    </row>
    <row r="79" spans="1:35" ht="15.75" thickBot="1" x14ac:dyDescent="0.3">
      <c r="A79" s="2"/>
      <c r="B79" s="2"/>
      <c r="C79" s="2"/>
      <c r="D79" s="2"/>
      <c r="E79" s="2" t="s">
        <v>84</v>
      </c>
      <c r="F79" s="2"/>
      <c r="G79" s="8">
        <v>136.71</v>
      </c>
      <c r="H79" s="7"/>
      <c r="I79" s="8">
        <v>2000</v>
      </c>
      <c r="J79" s="7"/>
      <c r="K79" s="8">
        <f>ROUND((G79-I79),5)</f>
        <v>-1863.29</v>
      </c>
      <c r="L79" s="7"/>
      <c r="M79" s="8">
        <v>0</v>
      </c>
      <c r="N79" s="7"/>
      <c r="O79" s="8">
        <v>0</v>
      </c>
      <c r="P79" s="7"/>
      <c r="Q79" s="8">
        <f>ROUND((M79-O79),5)</f>
        <v>0</v>
      </c>
      <c r="R79" s="7"/>
      <c r="S79" s="8">
        <v>0</v>
      </c>
      <c r="T79" s="7"/>
      <c r="U79" s="8">
        <v>0</v>
      </c>
      <c r="V79" s="7"/>
      <c r="W79" s="8">
        <f>ROUND((S79-U79),5)</f>
        <v>0</v>
      </c>
      <c r="X79" s="7"/>
      <c r="Y79" s="8">
        <v>0</v>
      </c>
      <c r="Z79" s="7"/>
      <c r="AA79" s="8">
        <v>0</v>
      </c>
      <c r="AB79" s="7"/>
      <c r="AC79" s="8">
        <f>ROUND((Y79-AA79),5)</f>
        <v>0</v>
      </c>
      <c r="AD79" s="7"/>
      <c r="AE79" s="8">
        <f>ROUND(G79+M79+S79+Y79,5)</f>
        <v>136.71</v>
      </c>
      <c r="AF79" s="7"/>
      <c r="AG79" s="8">
        <f>ROUND(I79+O79+U79+AA79,5)</f>
        <v>2000</v>
      </c>
      <c r="AH79" s="7"/>
      <c r="AI79" s="8">
        <f>ROUND((AE79-AG79),5)</f>
        <v>-1863.29</v>
      </c>
    </row>
    <row r="80" spans="1:35" x14ac:dyDescent="0.25">
      <c r="A80" s="2"/>
      <c r="B80" s="2"/>
      <c r="C80" s="2"/>
      <c r="D80" s="2" t="s">
        <v>85</v>
      </c>
      <c r="E80" s="2"/>
      <c r="F80" s="2"/>
      <c r="G80" s="6">
        <f>ROUND(SUM(G71:G79),5)</f>
        <v>2545.84</v>
      </c>
      <c r="H80" s="7"/>
      <c r="I80" s="6">
        <f>ROUND(SUM(I71:I79),5)</f>
        <v>13331</v>
      </c>
      <c r="J80" s="7"/>
      <c r="K80" s="6">
        <f>ROUND((G80-I80),5)</f>
        <v>-10785.16</v>
      </c>
      <c r="L80" s="7"/>
      <c r="M80" s="6">
        <f>ROUND(SUM(M71:M79),5)</f>
        <v>0</v>
      </c>
      <c r="N80" s="7"/>
      <c r="O80" s="6">
        <f>ROUND(SUM(O71:O79),5)</f>
        <v>0</v>
      </c>
      <c r="P80" s="7"/>
      <c r="Q80" s="6">
        <f>ROUND((M80-O80),5)</f>
        <v>0</v>
      </c>
      <c r="R80" s="7"/>
      <c r="S80" s="6">
        <f>ROUND(SUM(S71:S79),5)</f>
        <v>0</v>
      </c>
      <c r="T80" s="7"/>
      <c r="U80" s="6">
        <f>ROUND(SUM(U71:U79),5)</f>
        <v>0</v>
      </c>
      <c r="V80" s="7"/>
      <c r="W80" s="6">
        <f>ROUND((S80-U80),5)</f>
        <v>0</v>
      </c>
      <c r="X80" s="7"/>
      <c r="Y80" s="6">
        <f>ROUND(SUM(Y71:Y79),5)</f>
        <v>0</v>
      </c>
      <c r="Z80" s="7"/>
      <c r="AA80" s="6">
        <f>ROUND(SUM(AA71:AA79),5)</f>
        <v>0</v>
      </c>
      <c r="AB80" s="7"/>
      <c r="AC80" s="6">
        <f>ROUND((Y80-AA80),5)</f>
        <v>0</v>
      </c>
      <c r="AD80" s="7"/>
      <c r="AE80" s="6">
        <f>ROUND(G80+M80+S80+Y80,5)</f>
        <v>2545.84</v>
      </c>
      <c r="AF80" s="7"/>
      <c r="AG80" s="6">
        <f>ROUND(I80+O80+U80+AA80,5)</f>
        <v>13331</v>
      </c>
      <c r="AH80" s="7"/>
      <c r="AI80" s="6">
        <f>ROUND((AE80-AG80),5)</f>
        <v>-10785.16</v>
      </c>
    </row>
    <row r="81" spans="1:35" ht="30" customHeight="1" x14ac:dyDescent="0.25">
      <c r="A81" s="2"/>
      <c r="B81" s="2"/>
      <c r="C81" s="2"/>
      <c r="D81" s="2" t="s">
        <v>86</v>
      </c>
      <c r="E81" s="2"/>
      <c r="F81" s="2"/>
      <c r="G81" s="6"/>
      <c r="H81" s="7"/>
      <c r="I81" s="6"/>
      <c r="J81" s="7"/>
      <c r="K81" s="6"/>
      <c r="L81" s="7"/>
      <c r="M81" s="6"/>
      <c r="N81" s="7"/>
      <c r="O81" s="6"/>
      <c r="P81" s="7"/>
      <c r="Q81" s="6"/>
      <c r="R81" s="7"/>
      <c r="S81" s="6"/>
      <c r="T81" s="7"/>
      <c r="U81" s="6"/>
      <c r="V81" s="7"/>
      <c r="W81" s="6"/>
      <c r="X81" s="7"/>
      <c r="Y81" s="6"/>
      <c r="Z81" s="7"/>
      <c r="AA81" s="6"/>
      <c r="AB81" s="7"/>
      <c r="AC81" s="6"/>
      <c r="AD81" s="7"/>
      <c r="AE81" s="6"/>
      <c r="AF81" s="7"/>
      <c r="AG81" s="6"/>
      <c r="AH81" s="7"/>
      <c r="AI81" s="6"/>
    </row>
    <row r="82" spans="1:35" x14ac:dyDescent="0.25">
      <c r="A82" s="2"/>
      <c r="B82" s="2"/>
      <c r="C82" s="2"/>
      <c r="D82" s="2"/>
      <c r="E82" s="2" t="s">
        <v>87</v>
      </c>
      <c r="F82" s="2"/>
      <c r="G82" s="6">
        <v>0</v>
      </c>
      <c r="H82" s="7"/>
      <c r="I82" s="6">
        <v>500</v>
      </c>
      <c r="J82" s="7"/>
      <c r="K82" s="6">
        <f>ROUND((G82-I82),5)</f>
        <v>-500</v>
      </c>
      <c r="L82" s="7"/>
      <c r="M82" s="6">
        <v>0</v>
      </c>
      <c r="N82" s="7"/>
      <c r="O82" s="6">
        <v>0</v>
      </c>
      <c r="P82" s="7"/>
      <c r="Q82" s="6">
        <f>ROUND((M82-O82),5)</f>
        <v>0</v>
      </c>
      <c r="R82" s="7"/>
      <c r="S82" s="6">
        <v>0</v>
      </c>
      <c r="T82" s="7"/>
      <c r="U82" s="6">
        <v>0</v>
      </c>
      <c r="V82" s="7"/>
      <c r="W82" s="6">
        <f>ROUND((S82-U82),5)</f>
        <v>0</v>
      </c>
      <c r="X82" s="7"/>
      <c r="Y82" s="6">
        <v>0</v>
      </c>
      <c r="Z82" s="7"/>
      <c r="AA82" s="6">
        <v>0</v>
      </c>
      <c r="AB82" s="7"/>
      <c r="AC82" s="6">
        <f>ROUND((Y82-AA82),5)</f>
        <v>0</v>
      </c>
      <c r="AD82" s="7"/>
      <c r="AE82" s="6">
        <f>ROUND(G82+M82+S82+Y82,5)</f>
        <v>0</v>
      </c>
      <c r="AF82" s="7"/>
      <c r="AG82" s="6">
        <f>ROUND(I82+O82+U82+AA82,5)</f>
        <v>500</v>
      </c>
      <c r="AH82" s="7"/>
      <c r="AI82" s="6">
        <f>ROUND((AE82-AG82),5)</f>
        <v>-500</v>
      </c>
    </row>
    <row r="83" spans="1:35" x14ac:dyDescent="0.25">
      <c r="A83" s="2"/>
      <c r="B83" s="2"/>
      <c r="C83" s="2"/>
      <c r="D83" s="2"/>
      <c r="E83" s="2" t="s">
        <v>88</v>
      </c>
      <c r="F83" s="2"/>
      <c r="G83" s="6">
        <v>0</v>
      </c>
      <c r="H83" s="7"/>
      <c r="I83" s="6">
        <v>1800</v>
      </c>
      <c r="J83" s="7"/>
      <c r="K83" s="6">
        <f>ROUND((G83-I83),5)</f>
        <v>-1800</v>
      </c>
      <c r="L83" s="7"/>
      <c r="M83" s="6">
        <v>0</v>
      </c>
      <c r="N83" s="7"/>
      <c r="O83" s="6">
        <v>0</v>
      </c>
      <c r="P83" s="7"/>
      <c r="Q83" s="6">
        <f>ROUND((M83-O83),5)</f>
        <v>0</v>
      </c>
      <c r="R83" s="7"/>
      <c r="S83" s="6">
        <v>0</v>
      </c>
      <c r="T83" s="7"/>
      <c r="U83" s="6">
        <v>0</v>
      </c>
      <c r="V83" s="7"/>
      <c r="W83" s="6">
        <f>ROUND((S83-U83),5)</f>
        <v>0</v>
      </c>
      <c r="X83" s="7"/>
      <c r="Y83" s="6">
        <v>0</v>
      </c>
      <c r="Z83" s="7"/>
      <c r="AA83" s="6">
        <v>0</v>
      </c>
      <c r="AB83" s="7"/>
      <c r="AC83" s="6">
        <f>ROUND((Y83-AA83),5)</f>
        <v>0</v>
      </c>
      <c r="AD83" s="7"/>
      <c r="AE83" s="6">
        <f>ROUND(G83+M83+S83+Y83,5)</f>
        <v>0</v>
      </c>
      <c r="AF83" s="7"/>
      <c r="AG83" s="6">
        <f>ROUND(I83+O83+U83+AA83,5)</f>
        <v>1800</v>
      </c>
      <c r="AH83" s="7"/>
      <c r="AI83" s="6">
        <f>ROUND((AE83-AG83),5)</f>
        <v>-1800</v>
      </c>
    </row>
    <row r="84" spans="1:35" x14ac:dyDescent="0.25">
      <c r="A84" s="2"/>
      <c r="B84" s="2"/>
      <c r="C84" s="2"/>
      <c r="D84" s="2"/>
      <c r="E84" s="2" t="s">
        <v>89</v>
      </c>
      <c r="F84" s="2"/>
      <c r="G84" s="6">
        <v>0</v>
      </c>
      <c r="H84" s="7"/>
      <c r="I84" s="6">
        <v>300</v>
      </c>
      <c r="J84" s="7"/>
      <c r="K84" s="6">
        <f>ROUND((G84-I84),5)</f>
        <v>-300</v>
      </c>
      <c r="L84" s="7"/>
      <c r="M84" s="6">
        <v>0</v>
      </c>
      <c r="N84" s="7"/>
      <c r="O84" s="6">
        <v>0</v>
      </c>
      <c r="P84" s="7"/>
      <c r="Q84" s="6">
        <f>ROUND((M84-O84),5)</f>
        <v>0</v>
      </c>
      <c r="R84" s="7"/>
      <c r="S84" s="6">
        <v>0</v>
      </c>
      <c r="T84" s="7"/>
      <c r="U84" s="6">
        <v>0</v>
      </c>
      <c r="V84" s="7"/>
      <c r="W84" s="6">
        <f>ROUND((S84-U84),5)</f>
        <v>0</v>
      </c>
      <c r="X84" s="7"/>
      <c r="Y84" s="6">
        <v>0</v>
      </c>
      <c r="Z84" s="7"/>
      <c r="AA84" s="6">
        <v>0</v>
      </c>
      <c r="AB84" s="7"/>
      <c r="AC84" s="6">
        <f>ROUND((Y84-AA84),5)</f>
        <v>0</v>
      </c>
      <c r="AD84" s="7"/>
      <c r="AE84" s="6">
        <f>ROUND(G84+M84+S84+Y84,5)</f>
        <v>0</v>
      </c>
      <c r="AF84" s="7"/>
      <c r="AG84" s="6">
        <f>ROUND(I84+O84+U84+AA84,5)</f>
        <v>300</v>
      </c>
      <c r="AH84" s="7"/>
      <c r="AI84" s="6">
        <f>ROUND((AE84-AG84),5)</f>
        <v>-300</v>
      </c>
    </row>
    <row r="85" spans="1:35" x14ac:dyDescent="0.25">
      <c r="A85" s="2"/>
      <c r="B85" s="2"/>
      <c r="C85" s="2"/>
      <c r="D85" s="2"/>
      <c r="E85" s="2" t="s">
        <v>90</v>
      </c>
      <c r="F85" s="2"/>
      <c r="G85" s="6">
        <v>0</v>
      </c>
      <c r="H85" s="7"/>
      <c r="I85" s="6">
        <v>150</v>
      </c>
      <c r="J85" s="7"/>
      <c r="K85" s="6">
        <f>ROUND((G85-I85),5)</f>
        <v>-150</v>
      </c>
      <c r="L85" s="7"/>
      <c r="M85" s="6">
        <v>0</v>
      </c>
      <c r="N85" s="7"/>
      <c r="O85" s="6">
        <v>0</v>
      </c>
      <c r="P85" s="7"/>
      <c r="Q85" s="6">
        <f>ROUND((M85-O85),5)</f>
        <v>0</v>
      </c>
      <c r="R85" s="7"/>
      <c r="S85" s="6">
        <v>0</v>
      </c>
      <c r="T85" s="7"/>
      <c r="U85" s="6"/>
      <c r="V85" s="7"/>
      <c r="W85" s="6"/>
      <c r="X85" s="7"/>
      <c r="Y85" s="6">
        <v>0</v>
      </c>
      <c r="Z85" s="7"/>
      <c r="AA85" s="6"/>
      <c r="AB85" s="7"/>
      <c r="AC85" s="6"/>
      <c r="AD85" s="7"/>
      <c r="AE85" s="6">
        <f>ROUND(G85+M85+S85+Y85,5)</f>
        <v>0</v>
      </c>
      <c r="AF85" s="7"/>
      <c r="AG85" s="6">
        <f>ROUND(I85+O85+U85+AA85,5)</f>
        <v>150</v>
      </c>
      <c r="AH85" s="7"/>
      <c r="AI85" s="6">
        <f>ROUND((AE85-AG85),5)</f>
        <v>-150</v>
      </c>
    </row>
    <row r="86" spans="1:35" x14ac:dyDescent="0.25">
      <c r="A86" s="2"/>
      <c r="B86" s="2"/>
      <c r="C86" s="2"/>
      <c r="D86" s="2"/>
      <c r="E86" s="2" t="s">
        <v>91</v>
      </c>
      <c r="F86" s="2"/>
      <c r="G86" s="6">
        <v>320</v>
      </c>
      <c r="H86" s="7"/>
      <c r="I86" s="6">
        <v>3000</v>
      </c>
      <c r="J86" s="7"/>
      <c r="K86" s="6">
        <f>ROUND((G86-I86),5)</f>
        <v>-2680</v>
      </c>
      <c r="L86" s="7"/>
      <c r="M86" s="6">
        <v>580</v>
      </c>
      <c r="N86" s="7"/>
      <c r="O86" s="6">
        <v>0</v>
      </c>
      <c r="P86" s="7"/>
      <c r="Q86" s="6">
        <f>ROUND((M86-O86),5)</f>
        <v>580</v>
      </c>
      <c r="R86" s="7"/>
      <c r="S86" s="6">
        <v>0</v>
      </c>
      <c r="T86" s="7"/>
      <c r="U86" s="6">
        <v>0</v>
      </c>
      <c r="V86" s="7"/>
      <c r="W86" s="6">
        <f>ROUND((S86-U86),5)</f>
        <v>0</v>
      </c>
      <c r="X86" s="7"/>
      <c r="Y86" s="6">
        <v>0</v>
      </c>
      <c r="Z86" s="7"/>
      <c r="AA86" s="6">
        <v>0</v>
      </c>
      <c r="AB86" s="7"/>
      <c r="AC86" s="6">
        <f>ROUND((Y86-AA86),5)</f>
        <v>0</v>
      </c>
      <c r="AD86" s="7"/>
      <c r="AE86" s="6">
        <f>ROUND(G86+M86+S86+Y86,5)</f>
        <v>900</v>
      </c>
      <c r="AF86" s="7"/>
      <c r="AG86" s="6">
        <f>ROUND(I86+O86+U86+AA86,5)</f>
        <v>3000</v>
      </c>
      <c r="AH86" s="7"/>
      <c r="AI86" s="6">
        <f>ROUND((AE86-AG86),5)</f>
        <v>-2100</v>
      </c>
    </row>
    <row r="87" spans="1:35" x14ac:dyDescent="0.25">
      <c r="A87" s="2"/>
      <c r="B87" s="2"/>
      <c r="C87" s="2"/>
      <c r="D87" s="2"/>
      <c r="E87" s="2" t="s">
        <v>92</v>
      </c>
      <c r="F87" s="2"/>
      <c r="G87" s="6">
        <v>0</v>
      </c>
      <c r="H87" s="7"/>
      <c r="I87" s="6">
        <v>800</v>
      </c>
      <c r="J87" s="7"/>
      <c r="K87" s="6">
        <f>ROUND((G87-I87),5)</f>
        <v>-800</v>
      </c>
      <c r="L87" s="7"/>
      <c r="M87" s="6">
        <v>0</v>
      </c>
      <c r="N87" s="7"/>
      <c r="O87" s="6">
        <v>0</v>
      </c>
      <c r="P87" s="7"/>
      <c r="Q87" s="6">
        <f>ROUND((M87-O87),5)</f>
        <v>0</v>
      </c>
      <c r="R87" s="7"/>
      <c r="S87" s="6">
        <v>0</v>
      </c>
      <c r="T87" s="7"/>
      <c r="U87" s="6">
        <v>0</v>
      </c>
      <c r="V87" s="7"/>
      <c r="W87" s="6">
        <f>ROUND((S87-U87),5)</f>
        <v>0</v>
      </c>
      <c r="X87" s="7"/>
      <c r="Y87" s="6">
        <v>0</v>
      </c>
      <c r="Z87" s="7"/>
      <c r="AA87" s="6">
        <v>0</v>
      </c>
      <c r="AB87" s="7"/>
      <c r="AC87" s="6">
        <f>ROUND((Y87-AA87),5)</f>
        <v>0</v>
      </c>
      <c r="AD87" s="7"/>
      <c r="AE87" s="6">
        <f>ROUND(G87+M87+S87+Y87,5)</f>
        <v>0</v>
      </c>
      <c r="AF87" s="7"/>
      <c r="AG87" s="6">
        <f>ROUND(I87+O87+U87+AA87,5)</f>
        <v>800</v>
      </c>
      <c r="AH87" s="7"/>
      <c r="AI87" s="6">
        <f>ROUND((AE87-AG87),5)</f>
        <v>-800</v>
      </c>
    </row>
    <row r="88" spans="1:35" x14ac:dyDescent="0.25">
      <c r="A88" s="2"/>
      <c r="B88" s="2"/>
      <c r="C88" s="2"/>
      <c r="D88" s="2"/>
      <c r="E88" s="2" t="s">
        <v>93</v>
      </c>
      <c r="F88" s="2"/>
      <c r="G88" s="6"/>
      <c r="H88" s="7"/>
      <c r="I88" s="6"/>
      <c r="J88" s="7"/>
      <c r="K88" s="6"/>
      <c r="L88" s="7"/>
      <c r="M88" s="6"/>
      <c r="N88" s="7"/>
      <c r="O88" s="6"/>
      <c r="P88" s="7"/>
      <c r="Q88" s="6"/>
      <c r="R88" s="7"/>
      <c r="S88" s="6"/>
      <c r="T88" s="7"/>
      <c r="U88" s="6"/>
      <c r="V88" s="7"/>
      <c r="W88" s="6"/>
      <c r="X88" s="7"/>
      <c r="Y88" s="6"/>
      <c r="Z88" s="7"/>
      <c r="AA88" s="6"/>
      <c r="AB88" s="7"/>
      <c r="AC88" s="6"/>
      <c r="AD88" s="7"/>
      <c r="AE88" s="6"/>
      <c r="AF88" s="7"/>
      <c r="AG88" s="6"/>
      <c r="AH88" s="7"/>
      <c r="AI88" s="6"/>
    </row>
    <row r="89" spans="1:35" x14ac:dyDescent="0.25">
      <c r="A89" s="2"/>
      <c r="B89" s="2"/>
      <c r="C89" s="2"/>
      <c r="D89" s="2"/>
      <c r="E89" s="2"/>
      <c r="F89" s="2" t="s">
        <v>49</v>
      </c>
      <c r="G89" s="6">
        <v>0</v>
      </c>
      <c r="H89" s="7"/>
      <c r="I89" s="6">
        <v>990</v>
      </c>
      <c r="J89" s="7"/>
      <c r="K89" s="6">
        <f>ROUND((G89-I89),5)</f>
        <v>-990</v>
      </c>
      <c r="L89" s="7"/>
      <c r="M89" s="6">
        <v>0</v>
      </c>
      <c r="N89" s="7"/>
      <c r="O89" s="6">
        <v>0</v>
      </c>
      <c r="P89" s="7"/>
      <c r="Q89" s="6">
        <f>ROUND((M89-O89),5)</f>
        <v>0</v>
      </c>
      <c r="R89" s="7"/>
      <c r="S89" s="6">
        <v>0</v>
      </c>
      <c r="T89" s="7"/>
      <c r="U89" s="6"/>
      <c r="V89" s="7"/>
      <c r="W89" s="6"/>
      <c r="X89" s="7"/>
      <c r="Y89" s="6">
        <v>0</v>
      </c>
      <c r="Z89" s="7"/>
      <c r="AA89" s="6"/>
      <c r="AB89" s="7"/>
      <c r="AC89" s="6"/>
      <c r="AD89" s="7"/>
      <c r="AE89" s="6">
        <f>ROUND(G89+M89+S89+Y89,5)</f>
        <v>0</v>
      </c>
      <c r="AF89" s="7"/>
      <c r="AG89" s="6">
        <f>ROUND(I89+O89+U89+AA89,5)</f>
        <v>990</v>
      </c>
      <c r="AH89" s="7"/>
      <c r="AI89" s="6">
        <f>ROUND((AE89-AG89),5)</f>
        <v>-990</v>
      </c>
    </row>
    <row r="90" spans="1:35" x14ac:dyDescent="0.25">
      <c r="A90" s="2"/>
      <c r="B90" s="2"/>
      <c r="C90" s="2"/>
      <c r="D90" s="2"/>
      <c r="E90" s="2"/>
      <c r="F90" s="2" t="s">
        <v>50</v>
      </c>
      <c r="G90" s="6">
        <v>0</v>
      </c>
      <c r="H90" s="7"/>
      <c r="I90" s="6">
        <v>960</v>
      </c>
      <c r="J90" s="7"/>
      <c r="K90" s="6">
        <f>ROUND((G90-I90),5)</f>
        <v>-960</v>
      </c>
      <c r="L90" s="7"/>
      <c r="M90" s="6">
        <v>0</v>
      </c>
      <c r="N90" s="7"/>
      <c r="O90" s="6">
        <v>0</v>
      </c>
      <c r="P90" s="7"/>
      <c r="Q90" s="6">
        <f>ROUND((M90-O90),5)</f>
        <v>0</v>
      </c>
      <c r="R90" s="7"/>
      <c r="S90" s="6">
        <v>0</v>
      </c>
      <c r="T90" s="7"/>
      <c r="U90" s="6"/>
      <c r="V90" s="7"/>
      <c r="W90" s="6"/>
      <c r="X90" s="7"/>
      <c r="Y90" s="6">
        <v>0</v>
      </c>
      <c r="Z90" s="7"/>
      <c r="AA90" s="6"/>
      <c r="AB90" s="7"/>
      <c r="AC90" s="6"/>
      <c r="AD90" s="7"/>
      <c r="AE90" s="6">
        <f>ROUND(G90+M90+S90+Y90,5)</f>
        <v>0</v>
      </c>
      <c r="AF90" s="7"/>
      <c r="AG90" s="6">
        <f>ROUND(I90+O90+U90+AA90,5)</f>
        <v>960</v>
      </c>
      <c r="AH90" s="7"/>
      <c r="AI90" s="6">
        <f>ROUND((AE90-AG90),5)</f>
        <v>-960</v>
      </c>
    </row>
    <row r="91" spans="1:35" x14ac:dyDescent="0.25">
      <c r="A91" s="2"/>
      <c r="B91" s="2"/>
      <c r="C91" s="2"/>
      <c r="D91" s="2"/>
      <c r="E91" s="2"/>
      <c r="F91" s="2" t="s">
        <v>51</v>
      </c>
      <c r="G91" s="6">
        <v>300</v>
      </c>
      <c r="H91" s="7"/>
      <c r="I91" s="6">
        <v>1000</v>
      </c>
      <c r="J91" s="7"/>
      <c r="K91" s="6">
        <f>ROUND((G91-I91),5)</f>
        <v>-700</v>
      </c>
      <c r="L91" s="7"/>
      <c r="M91" s="6">
        <v>365</v>
      </c>
      <c r="N91" s="7"/>
      <c r="O91" s="6">
        <v>0</v>
      </c>
      <c r="P91" s="7"/>
      <c r="Q91" s="6">
        <f>ROUND((M91-O91),5)</f>
        <v>365</v>
      </c>
      <c r="R91" s="7"/>
      <c r="S91" s="6">
        <v>0</v>
      </c>
      <c r="T91" s="7"/>
      <c r="U91" s="6"/>
      <c r="V91" s="7"/>
      <c r="W91" s="6"/>
      <c r="X91" s="7"/>
      <c r="Y91" s="6">
        <v>0</v>
      </c>
      <c r="Z91" s="7"/>
      <c r="AA91" s="6"/>
      <c r="AB91" s="7"/>
      <c r="AC91" s="6"/>
      <c r="AD91" s="7"/>
      <c r="AE91" s="6">
        <f>ROUND(G91+M91+S91+Y91,5)</f>
        <v>665</v>
      </c>
      <c r="AF91" s="7"/>
      <c r="AG91" s="6">
        <f>ROUND(I91+O91+U91+AA91,5)</f>
        <v>1000</v>
      </c>
      <c r="AH91" s="7"/>
      <c r="AI91" s="6">
        <f>ROUND((AE91-AG91),5)</f>
        <v>-335</v>
      </c>
    </row>
    <row r="92" spans="1:35" x14ac:dyDescent="0.25">
      <c r="A92" s="2"/>
      <c r="B92" s="2"/>
      <c r="C92" s="2"/>
      <c r="D92" s="2"/>
      <c r="E92" s="2"/>
      <c r="F92" s="2" t="s">
        <v>52</v>
      </c>
      <c r="G92" s="6">
        <v>0</v>
      </c>
      <c r="H92" s="7"/>
      <c r="I92" s="6">
        <v>1140</v>
      </c>
      <c r="J92" s="7"/>
      <c r="K92" s="6">
        <f>ROUND((G92-I92),5)</f>
        <v>-1140</v>
      </c>
      <c r="L92" s="7"/>
      <c r="M92" s="6">
        <v>0</v>
      </c>
      <c r="N92" s="7"/>
      <c r="O92" s="6">
        <v>0</v>
      </c>
      <c r="P92" s="7"/>
      <c r="Q92" s="6">
        <f>ROUND((M92-O92),5)</f>
        <v>0</v>
      </c>
      <c r="R92" s="7"/>
      <c r="S92" s="6">
        <v>0</v>
      </c>
      <c r="T92" s="7"/>
      <c r="U92" s="6"/>
      <c r="V92" s="7"/>
      <c r="W92" s="6"/>
      <c r="X92" s="7"/>
      <c r="Y92" s="6">
        <v>0</v>
      </c>
      <c r="Z92" s="7"/>
      <c r="AA92" s="6"/>
      <c r="AB92" s="7"/>
      <c r="AC92" s="6"/>
      <c r="AD92" s="7"/>
      <c r="AE92" s="6">
        <f>ROUND(G92+M92+S92+Y92,5)</f>
        <v>0</v>
      </c>
      <c r="AF92" s="7"/>
      <c r="AG92" s="6">
        <f>ROUND(I92+O92+U92+AA92,5)</f>
        <v>1140</v>
      </c>
      <c r="AH92" s="7"/>
      <c r="AI92" s="6">
        <f>ROUND((AE92-AG92),5)</f>
        <v>-1140</v>
      </c>
    </row>
    <row r="93" spans="1:35" x14ac:dyDescent="0.25">
      <c r="A93" s="2"/>
      <c r="B93" s="2"/>
      <c r="C93" s="2"/>
      <c r="D93" s="2"/>
      <c r="E93" s="2"/>
      <c r="F93" s="2" t="s">
        <v>53</v>
      </c>
      <c r="G93" s="6">
        <v>0</v>
      </c>
      <c r="H93" s="7"/>
      <c r="I93" s="6">
        <v>930</v>
      </c>
      <c r="J93" s="7"/>
      <c r="K93" s="6">
        <f>ROUND((G93-I93),5)</f>
        <v>-930</v>
      </c>
      <c r="L93" s="7"/>
      <c r="M93" s="6">
        <v>0</v>
      </c>
      <c r="N93" s="7"/>
      <c r="O93" s="6">
        <v>0</v>
      </c>
      <c r="P93" s="7"/>
      <c r="Q93" s="6">
        <f>ROUND((M93-O93),5)</f>
        <v>0</v>
      </c>
      <c r="R93" s="7"/>
      <c r="S93" s="6">
        <v>0</v>
      </c>
      <c r="T93" s="7"/>
      <c r="U93" s="6"/>
      <c r="V93" s="7"/>
      <c r="W93" s="6"/>
      <c r="X93" s="7"/>
      <c r="Y93" s="6">
        <v>0</v>
      </c>
      <c r="Z93" s="7"/>
      <c r="AA93" s="6"/>
      <c r="AB93" s="7"/>
      <c r="AC93" s="6"/>
      <c r="AD93" s="7"/>
      <c r="AE93" s="6">
        <f>ROUND(G93+M93+S93+Y93,5)</f>
        <v>0</v>
      </c>
      <c r="AF93" s="7"/>
      <c r="AG93" s="6">
        <f>ROUND(I93+O93+U93+AA93,5)</f>
        <v>930</v>
      </c>
      <c r="AH93" s="7"/>
      <c r="AI93" s="6">
        <f>ROUND((AE93-AG93),5)</f>
        <v>-930</v>
      </c>
    </row>
    <row r="94" spans="1:35" x14ac:dyDescent="0.25">
      <c r="A94" s="2"/>
      <c r="B94" s="2"/>
      <c r="C94" s="2"/>
      <c r="D94" s="2"/>
      <c r="E94" s="2"/>
      <c r="F94" s="2" t="s">
        <v>54</v>
      </c>
      <c r="G94" s="6">
        <v>75</v>
      </c>
      <c r="H94" s="7"/>
      <c r="I94" s="6">
        <v>840</v>
      </c>
      <c r="J94" s="7"/>
      <c r="K94" s="6">
        <f>ROUND((G94-I94),5)</f>
        <v>-765</v>
      </c>
      <c r="L94" s="7"/>
      <c r="M94" s="6">
        <v>0</v>
      </c>
      <c r="N94" s="7"/>
      <c r="O94" s="6">
        <v>0</v>
      </c>
      <c r="P94" s="7"/>
      <c r="Q94" s="6">
        <f>ROUND((M94-O94),5)</f>
        <v>0</v>
      </c>
      <c r="R94" s="7"/>
      <c r="S94" s="6">
        <v>0</v>
      </c>
      <c r="T94" s="7"/>
      <c r="U94" s="6"/>
      <c r="V94" s="7"/>
      <c r="W94" s="6"/>
      <c r="X94" s="7"/>
      <c r="Y94" s="6">
        <v>0</v>
      </c>
      <c r="Z94" s="7"/>
      <c r="AA94" s="6"/>
      <c r="AB94" s="7"/>
      <c r="AC94" s="6"/>
      <c r="AD94" s="7"/>
      <c r="AE94" s="6">
        <f>ROUND(G94+M94+S94+Y94,5)</f>
        <v>75</v>
      </c>
      <c r="AF94" s="7"/>
      <c r="AG94" s="6">
        <f>ROUND(I94+O94+U94+AA94,5)</f>
        <v>840</v>
      </c>
      <c r="AH94" s="7"/>
      <c r="AI94" s="6">
        <f>ROUND((AE94-AG94),5)</f>
        <v>-765</v>
      </c>
    </row>
    <row r="95" spans="1:35" x14ac:dyDescent="0.25">
      <c r="A95" s="2"/>
      <c r="B95" s="2"/>
      <c r="C95" s="2"/>
      <c r="D95" s="2"/>
      <c r="E95" s="2"/>
      <c r="F95" s="2" t="s">
        <v>94</v>
      </c>
      <c r="G95" s="6">
        <v>0</v>
      </c>
      <c r="H95" s="7"/>
      <c r="I95" s="6">
        <v>400</v>
      </c>
      <c r="J95" s="7"/>
      <c r="K95" s="6">
        <f>ROUND((G95-I95),5)</f>
        <v>-400</v>
      </c>
      <c r="L95" s="7"/>
      <c r="M95" s="6">
        <v>0</v>
      </c>
      <c r="N95" s="7"/>
      <c r="O95" s="6">
        <v>0</v>
      </c>
      <c r="P95" s="7"/>
      <c r="Q95" s="6">
        <f>ROUND((M95-O95),5)</f>
        <v>0</v>
      </c>
      <c r="R95" s="7"/>
      <c r="S95" s="6">
        <v>0</v>
      </c>
      <c r="T95" s="7"/>
      <c r="U95" s="6"/>
      <c r="V95" s="7"/>
      <c r="W95" s="6"/>
      <c r="X95" s="7"/>
      <c r="Y95" s="6">
        <v>0</v>
      </c>
      <c r="Z95" s="7"/>
      <c r="AA95" s="6"/>
      <c r="AB95" s="7"/>
      <c r="AC95" s="6"/>
      <c r="AD95" s="7"/>
      <c r="AE95" s="6">
        <f>ROUND(G95+M95+S95+Y95,5)</f>
        <v>0</v>
      </c>
      <c r="AF95" s="7"/>
      <c r="AG95" s="6">
        <f>ROUND(I95+O95+U95+AA95,5)</f>
        <v>400</v>
      </c>
      <c r="AH95" s="7"/>
      <c r="AI95" s="6">
        <f>ROUND((AE95-AG95),5)</f>
        <v>-400</v>
      </c>
    </row>
    <row r="96" spans="1:35" ht="15.75" thickBot="1" x14ac:dyDescent="0.3">
      <c r="A96" s="2"/>
      <c r="B96" s="2"/>
      <c r="C96" s="2"/>
      <c r="D96" s="2"/>
      <c r="E96" s="2"/>
      <c r="F96" s="2" t="s">
        <v>95</v>
      </c>
      <c r="G96" s="8">
        <v>0</v>
      </c>
      <c r="H96" s="7"/>
      <c r="I96" s="8">
        <v>0</v>
      </c>
      <c r="J96" s="7"/>
      <c r="K96" s="8">
        <f>ROUND((G96-I96),5)</f>
        <v>0</v>
      </c>
      <c r="L96" s="7"/>
      <c r="M96" s="8">
        <v>0</v>
      </c>
      <c r="N96" s="7"/>
      <c r="O96" s="8">
        <v>0</v>
      </c>
      <c r="P96" s="7"/>
      <c r="Q96" s="8">
        <f>ROUND((M96-O96),5)</f>
        <v>0</v>
      </c>
      <c r="R96" s="7"/>
      <c r="S96" s="8">
        <v>0</v>
      </c>
      <c r="T96" s="7"/>
      <c r="U96" s="8">
        <v>0</v>
      </c>
      <c r="V96" s="7"/>
      <c r="W96" s="8">
        <f>ROUND((S96-U96),5)</f>
        <v>0</v>
      </c>
      <c r="X96" s="7"/>
      <c r="Y96" s="8">
        <v>0</v>
      </c>
      <c r="Z96" s="7"/>
      <c r="AA96" s="8">
        <v>0</v>
      </c>
      <c r="AB96" s="7"/>
      <c r="AC96" s="8">
        <f>ROUND((Y96-AA96),5)</f>
        <v>0</v>
      </c>
      <c r="AD96" s="7"/>
      <c r="AE96" s="8">
        <f>ROUND(G96+M96+S96+Y96,5)</f>
        <v>0</v>
      </c>
      <c r="AF96" s="7"/>
      <c r="AG96" s="8">
        <f>ROUND(I96+O96+U96+AA96,5)</f>
        <v>0</v>
      </c>
      <c r="AH96" s="7"/>
      <c r="AI96" s="8">
        <f>ROUND((AE96-AG96),5)</f>
        <v>0</v>
      </c>
    </row>
    <row r="97" spans="1:35" x14ac:dyDescent="0.25">
      <c r="A97" s="2"/>
      <c r="B97" s="2"/>
      <c r="C97" s="2"/>
      <c r="D97" s="2"/>
      <c r="E97" s="2" t="s">
        <v>96</v>
      </c>
      <c r="F97" s="2"/>
      <c r="G97" s="6">
        <f>ROUND(SUM(G88:G96),5)</f>
        <v>375</v>
      </c>
      <c r="H97" s="7"/>
      <c r="I97" s="6">
        <f>ROUND(SUM(I88:I96),5)</f>
        <v>6260</v>
      </c>
      <c r="J97" s="7"/>
      <c r="K97" s="6">
        <f>ROUND((G97-I97),5)</f>
        <v>-5885</v>
      </c>
      <c r="L97" s="7"/>
      <c r="M97" s="6">
        <f>ROUND(SUM(M88:M96),5)</f>
        <v>365</v>
      </c>
      <c r="N97" s="7"/>
      <c r="O97" s="6">
        <f>ROUND(SUM(O88:O96),5)</f>
        <v>0</v>
      </c>
      <c r="P97" s="7"/>
      <c r="Q97" s="6">
        <f>ROUND((M97-O97),5)</f>
        <v>365</v>
      </c>
      <c r="R97" s="7"/>
      <c r="S97" s="6">
        <f>ROUND(SUM(S88:S96),5)</f>
        <v>0</v>
      </c>
      <c r="T97" s="7"/>
      <c r="U97" s="6">
        <f>ROUND(SUM(U88:U96),5)</f>
        <v>0</v>
      </c>
      <c r="V97" s="7"/>
      <c r="W97" s="6">
        <f>ROUND((S97-U97),5)</f>
        <v>0</v>
      </c>
      <c r="X97" s="7"/>
      <c r="Y97" s="6">
        <f>ROUND(SUM(Y88:Y96),5)</f>
        <v>0</v>
      </c>
      <c r="Z97" s="7"/>
      <c r="AA97" s="6">
        <f>ROUND(SUM(AA88:AA96),5)</f>
        <v>0</v>
      </c>
      <c r="AB97" s="7"/>
      <c r="AC97" s="6">
        <f>ROUND((Y97-AA97),5)</f>
        <v>0</v>
      </c>
      <c r="AD97" s="7"/>
      <c r="AE97" s="6">
        <f>ROUND(G97+M97+S97+Y97,5)</f>
        <v>740</v>
      </c>
      <c r="AF97" s="7"/>
      <c r="AG97" s="6">
        <f>ROUND(I97+O97+U97+AA97,5)</f>
        <v>6260</v>
      </c>
      <c r="AH97" s="7"/>
      <c r="AI97" s="6">
        <f>ROUND((AE97-AG97),5)</f>
        <v>-5520</v>
      </c>
    </row>
    <row r="98" spans="1:35" ht="30" customHeight="1" x14ac:dyDescent="0.25">
      <c r="A98" s="2"/>
      <c r="B98" s="2"/>
      <c r="C98" s="2"/>
      <c r="D98" s="2"/>
      <c r="E98" s="2" t="s">
        <v>97</v>
      </c>
      <c r="F98" s="2"/>
      <c r="G98" s="6">
        <v>0</v>
      </c>
      <c r="H98" s="7"/>
      <c r="I98" s="6">
        <v>300</v>
      </c>
      <c r="J98" s="7"/>
      <c r="K98" s="6">
        <f>ROUND((G98-I98),5)</f>
        <v>-300</v>
      </c>
      <c r="L98" s="7"/>
      <c r="M98" s="6">
        <v>0</v>
      </c>
      <c r="N98" s="7"/>
      <c r="O98" s="6">
        <v>0</v>
      </c>
      <c r="P98" s="7"/>
      <c r="Q98" s="6">
        <f>ROUND((M98-O98),5)</f>
        <v>0</v>
      </c>
      <c r="R98" s="7"/>
      <c r="S98" s="6">
        <v>0</v>
      </c>
      <c r="T98" s="7"/>
      <c r="U98" s="6"/>
      <c r="V98" s="7"/>
      <c r="W98" s="6"/>
      <c r="X98" s="7"/>
      <c r="Y98" s="6">
        <v>0</v>
      </c>
      <c r="Z98" s="7"/>
      <c r="AA98" s="6"/>
      <c r="AB98" s="7"/>
      <c r="AC98" s="6"/>
      <c r="AD98" s="7"/>
      <c r="AE98" s="6">
        <f>ROUND(G98+M98+S98+Y98,5)</f>
        <v>0</v>
      </c>
      <c r="AF98" s="7"/>
      <c r="AG98" s="6">
        <f>ROUND(I98+O98+U98+AA98,5)</f>
        <v>300</v>
      </c>
      <c r="AH98" s="7"/>
      <c r="AI98" s="6">
        <f>ROUND((AE98-AG98),5)</f>
        <v>-300</v>
      </c>
    </row>
    <row r="99" spans="1:35" x14ac:dyDescent="0.25">
      <c r="A99" s="2"/>
      <c r="B99" s="2"/>
      <c r="C99" s="2"/>
      <c r="D99" s="2"/>
      <c r="E99" s="2" t="s">
        <v>98</v>
      </c>
      <c r="F99" s="2"/>
      <c r="G99" s="6">
        <v>0</v>
      </c>
      <c r="H99" s="7"/>
      <c r="I99" s="6">
        <v>0</v>
      </c>
      <c r="J99" s="7"/>
      <c r="K99" s="6">
        <f>ROUND((G99-I99),5)</f>
        <v>0</v>
      </c>
      <c r="L99" s="7"/>
      <c r="M99" s="6">
        <v>0</v>
      </c>
      <c r="N99" s="7"/>
      <c r="O99" s="6">
        <v>0</v>
      </c>
      <c r="P99" s="7"/>
      <c r="Q99" s="6">
        <f>ROUND((M99-O99),5)</f>
        <v>0</v>
      </c>
      <c r="R99" s="7"/>
      <c r="S99" s="6">
        <v>0</v>
      </c>
      <c r="T99" s="7"/>
      <c r="U99" s="6">
        <v>0</v>
      </c>
      <c r="V99" s="7"/>
      <c r="W99" s="6">
        <f>ROUND((S99-U99),5)</f>
        <v>0</v>
      </c>
      <c r="X99" s="7"/>
      <c r="Y99" s="6">
        <v>0</v>
      </c>
      <c r="Z99" s="7"/>
      <c r="AA99" s="6">
        <v>0</v>
      </c>
      <c r="AB99" s="7"/>
      <c r="AC99" s="6">
        <f>ROUND((Y99-AA99),5)</f>
        <v>0</v>
      </c>
      <c r="AD99" s="7"/>
      <c r="AE99" s="6">
        <f>ROUND(G99+M99+S99+Y99,5)</f>
        <v>0</v>
      </c>
      <c r="AF99" s="7"/>
      <c r="AG99" s="6">
        <f>ROUND(I99+O99+U99+AA99,5)</f>
        <v>0</v>
      </c>
      <c r="AH99" s="7"/>
      <c r="AI99" s="6">
        <f>ROUND((AE99-AG99),5)</f>
        <v>0</v>
      </c>
    </row>
    <row r="100" spans="1:35" ht="15.75" thickBot="1" x14ac:dyDescent="0.3">
      <c r="A100" s="2"/>
      <c r="B100" s="2"/>
      <c r="C100" s="2"/>
      <c r="D100" s="2"/>
      <c r="E100" s="2" t="s">
        <v>99</v>
      </c>
      <c r="F100" s="2"/>
      <c r="G100" s="9">
        <v>0</v>
      </c>
      <c r="H100" s="7"/>
      <c r="I100" s="9">
        <v>0</v>
      </c>
      <c r="J100" s="7"/>
      <c r="K100" s="9">
        <f>ROUND((G100-I100),5)</f>
        <v>0</v>
      </c>
      <c r="L100" s="7"/>
      <c r="M100" s="9">
        <v>0</v>
      </c>
      <c r="N100" s="7"/>
      <c r="O100" s="9">
        <v>0</v>
      </c>
      <c r="P100" s="7"/>
      <c r="Q100" s="9">
        <f>ROUND((M100-O100),5)</f>
        <v>0</v>
      </c>
      <c r="R100" s="7"/>
      <c r="S100" s="9">
        <v>0</v>
      </c>
      <c r="T100" s="7"/>
      <c r="U100" s="9">
        <v>0</v>
      </c>
      <c r="V100" s="7"/>
      <c r="W100" s="9">
        <f>ROUND((S100-U100),5)</f>
        <v>0</v>
      </c>
      <c r="X100" s="7"/>
      <c r="Y100" s="9">
        <v>0</v>
      </c>
      <c r="Z100" s="7"/>
      <c r="AA100" s="9">
        <v>0</v>
      </c>
      <c r="AB100" s="7"/>
      <c r="AC100" s="9">
        <f>ROUND((Y100-AA100),5)</f>
        <v>0</v>
      </c>
      <c r="AD100" s="7"/>
      <c r="AE100" s="9">
        <f>ROUND(G100+M100+S100+Y100,5)</f>
        <v>0</v>
      </c>
      <c r="AF100" s="7"/>
      <c r="AG100" s="9">
        <f>ROUND(I100+O100+U100+AA100,5)</f>
        <v>0</v>
      </c>
      <c r="AH100" s="7"/>
      <c r="AI100" s="9">
        <f>ROUND((AE100-AG100),5)</f>
        <v>0</v>
      </c>
    </row>
    <row r="101" spans="1:35" ht="15.75" thickBot="1" x14ac:dyDescent="0.3">
      <c r="A101" s="2"/>
      <c r="B101" s="2"/>
      <c r="C101" s="2"/>
      <c r="D101" s="2" t="s">
        <v>100</v>
      </c>
      <c r="E101" s="2"/>
      <c r="F101" s="2"/>
      <c r="G101" s="11">
        <f>ROUND(SUM(G81:G87)+SUM(G97:G100),5)</f>
        <v>695</v>
      </c>
      <c r="H101" s="7"/>
      <c r="I101" s="11">
        <f>ROUND(SUM(I81:I87)+SUM(I97:I100),5)</f>
        <v>13110</v>
      </c>
      <c r="J101" s="7"/>
      <c r="K101" s="11">
        <f>ROUND((G101-I101),5)</f>
        <v>-12415</v>
      </c>
      <c r="L101" s="7"/>
      <c r="M101" s="11">
        <f>ROUND(SUM(M81:M87)+SUM(M97:M100),5)</f>
        <v>945</v>
      </c>
      <c r="N101" s="7"/>
      <c r="O101" s="11">
        <f>ROUND(SUM(O81:O87)+SUM(O97:O100),5)</f>
        <v>0</v>
      </c>
      <c r="P101" s="7"/>
      <c r="Q101" s="11">
        <f>ROUND((M101-O101),5)</f>
        <v>945</v>
      </c>
      <c r="R101" s="7"/>
      <c r="S101" s="11">
        <f>ROUND(SUM(S81:S87)+SUM(S97:S100),5)</f>
        <v>0</v>
      </c>
      <c r="T101" s="7"/>
      <c r="U101" s="11">
        <f>ROUND(SUM(U81:U87)+SUM(U97:U100),5)</f>
        <v>0</v>
      </c>
      <c r="V101" s="7"/>
      <c r="W101" s="11">
        <f>ROUND((S101-U101),5)</f>
        <v>0</v>
      </c>
      <c r="X101" s="7"/>
      <c r="Y101" s="11">
        <f>ROUND(SUM(Y81:Y87)+SUM(Y97:Y100),5)</f>
        <v>0</v>
      </c>
      <c r="Z101" s="7"/>
      <c r="AA101" s="11">
        <f>ROUND(SUM(AA81:AA87)+SUM(AA97:AA100),5)</f>
        <v>0</v>
      </c>
      <c r="AB101" s="7"/>
      <c r="AC101" s="11">
        <f>ROUND((Y101-AA101),5)</f>
        <v>0</v>
      </c>
      <c r="AD101" s="7"/>
      <c r="AE101" s="11">
        <f>ROUND(G101+M101+S101+Y101,5)</f>
        <v>1640</v>
      </c>
      <c r="AF101" s="7"/>
      <c r="AG101" s="11">
        <f>ROUND(I101+O101+U101+AA101,5)</f>
        <v>13110</v>
      </c>
      <c r="AH101" s="7"/>
      <c r="AI101" s="11">
        <f>ROUND((AE101-AG101),5)</f>
        <v>-11470</v>
      </c>
    </row>
    <row r="102" spans="1:35" ht="30" customHeight="1" thickBot="1" x14ac:dyDescent="0.3">
      <c r="A102" s="2"/>
      <c r="B102" s="2"/>
      <c r="C102" s="2" t="s">
        <v>101</v>
      </c>
      <c r="D102" s="2"/>
      <c r="E102" s="2"/>
      <c r="F102" s="2"/>
      <c r="G102" s="10">
        <f>ROUND(SUM(G41:G42)+G50+G54+G59+G70+G80+G101,5)</f>
        <v>4035.32</v>
      </c>
      <c r="H102" s="7"/>
      <c r="I102" s="10">
        <f>ROUND(SUM(I41:I42)+I50+I54+I59+I70+I80+I101,5)</f>
        <v>95437.05</v>
      </c>
      <c r="J102" s="7"/>
      <c r="K102" s="10">
        <f>ROUND((G102-I102),5)</f>
        <v>-91401.73</v>
      </c>
      <c r="L102" s="7"/>
      <c r="M102" s="10">
        <f>ROUND(SUM(M41:M42)+M50+M54+M59+M70+M80+M101,5)</f>
        <v>1052.45</v>
      </c>
      <c r="N102" s="7"/>
      <c r="O102" s="10">
        <f>ROUND(SUM(O41:O42)+O50+O54+O59+O70+O80+O101,5)</f>
        <v>495</v>
      </c>
      <c r="P102" s="7"/>
      <c r="Q102" s="10">
        <f>ROUND((M102-O102),5)</f>
        <v>557.45000000000005</v>
      </c>
      <c r="R102" s="7"/>
      <c r="S102" s="10">
        <f>ROUND(SUM(S41:S42)+S50+S54+S59+S70+S80+S101,5)</f>
        <v>0</v>
      </c>
      <c r="T102" s="7"/>
      <c r="U102" s="10">
        <f>ROUND(SUM(U41:U42)+U50+U54+U59+U70+U80+U101,5)</f>
        <v>0</v>
      </c>
      <c r="V102" s="7"/>
      <c r="W102" s="10">
        <f>ROUND((S102-U102),5)</f>
        <v>0</v>
      </c>
      <c r="X102" s="7"/>
      <c r="Y102" s="10">
        <f>ROUND(SUM(Y41:Y42)+Y50+Y54+Y59+Y70+Y80+Y101,5)</f>
        <v>0</v>
      </c>
      <c r="Z102" s="7"/>
      <c r="AA102" s="10">
        <f>ROUND(SUM(AA41:AA42)+AA50+AA54+AA59+AA70+AA80+AA101,5)</f>
        <v>225</v>
      </c>
      <c r="AB102" s="7"/>
      <c r="AC102" s="10">
        <f>ROUND((Y102-AA102),5)</f>
        <v>-225</v>
      </c>
      <c r="AD102" s="7"/>
      <c r="AE102" s="10">
        <f>ROUND(G102+M102+S102+Y102,5)</f>
        <v>5087.7700000000004</v>
      </c>
      <c r="AF102" s="7"/>
      <c r="AG102" s="10">
        <f>ROUND(I102+O102+U102+AA102,5)</f>
        <v>96157.05</v>
      </c>
      <c r="AH102" s="7"/>
      <c r="AI102" s="10">
        <f>ROUND((AE102-AG102),5)</f>
        <v>-91069.28</v>
      </c>
    </row>
    <row r="103" spans="1:35" ht="30" customHeight="1" x14ac:dyDescent="0.25">
      <c r="A103" s="2"/>
      <c r="B103" s="2" t="s">
        <v>102</v>
      </c>
      <c r="C103" s="2"/>
      <c r="D103" s="2"/>
      <c r="E103" s="2"/>
      <c r="F103" s="2"/>
      <c r="G103" s="6">
        <f>ROUND(G3+G40-G102,5)</f>
        <v>-1531.08</v>
      </c>
      <c r="H103" s="7"/>
      <c r="I103" s="6">
        <f>ROUND(I3+I40-I102,5)</f>
        <v>-24937.37</v>
      </c>
      <c r="J103" s="7"/>
      <c r="K103" s="6">
        <f>ROUND((G103-I103),5)</f>
        <v>23406.29</v>
      </c>
      <c r="L103" s="7"/>
      <c r="M103" s="6">
        <f>ROUND(M3+M40-M102,5)</f>
        <v>16711.080000000002</v>
      </c>
      <c r="N103" s="7"/>
      <c r="O103" s="6">
        <f>ROUND(O3+O40-O102,5)</f>
        <v>13475</v>
      </c>
      <c r="P103" s="7"/>
      <c r="Q103" s="6">
        <f>ROUND((M103-O103),5)</f>
        <v>3236.08</v>
      </c>
      <c r="R103" s="7"/>
      <c r="S103" s="6">
        <f>ROUND(S3+S40-S102,5)</f>
        <v>0</v>
      </c>
      <c r="T103" s="7"/>
      <c r="U103" s="6">
        <f>ROUND(U3+U40-U102,5)</f>
        <v>2050</v>
      </c>
      <c r="V103" s="7"/>
      <c r="W103" s="6">
        <f>ROUND((S103-U103),5)</f>
        <v>-2050</v>
      </c>
      <c r="X103" s="7"/>
      <c r="Y103" s="6">
        <f>ROUND(Y3+Y40-Y102,5)</f>
        <v>0</v>
      </c>
      <c r="Z103" s="7"/>
      <c r="AA103" s="6">
        <f>ROUND(AA3+AA40-AA102,5)</f>
        <v>9400</v>
      </c>
      <c r="AB103" s="7"/>
      <c r="AC103" s="6">
        <f>ROUND((Y103-AA103),5)</f>
        <v>-9400</v>
      </c>
      <c r="AD103" s="7"/>
      <c r="AE103" s="6">
        <f>ROUND(G103+M103+S103+Y103,5)</f>
        <v>15180</v>
      </c>
      <c r="AF103" s="7"/>
      <c r="AG103" s="6">
        <f>ROUND(I103+O103+U103+AA103,5)</f>
        <v>-12.37</v>
      </c>
      <c r="AH103" s="7"/>
      <c r="AI103" s="6">
        <f>ROUND((AE103-AG103),5)</f>
        <v>15192.37</v>
      </c>
    </row>
    <row r="104" spans="1:35" ht="30" customHeight="1" x14ac:dyDescent="0.25">
      <c r="A104" s="2"/>
      <c r="B104" s="2" t="s">
        <v>103</v>
      </c>
      <c r="C104" s="2"/>
      <c r="D104" s="2"/>
      <c r="E104" s="2"/>
      <c r="F104" s="2"/>
      <c r="G104" s="6"/>
      <c r="H104" s="7"/>
      <c r="I104" s="6"/>
      <c r="J104" s="7"/>
      <c r="K104" s="6"/>
      <c r="L104" s="7"/>
      <c r="M104" s="6"/>
      <c r="N104" s="7"/>
      <c r="O104" s="6"/>
      <c r="P104" s="7"/>
      <c r="Q104" s="6"/>
      <c r="R104" s="7"/>
      <c r="S104" s="6"/>
      <c r="T104" s="7"/>
      <c r="U104" s="6"/>
      <c r="V104" s="7"/>
      <c r="W104" s="6"/>
      <c r="X104" s="7"/>
      <c r="Y104" s="6"/>
      <c r="Z104" s="7"/>
      <c r="AA104" s="6"/>
      <c r="AB104" s="7"/>
      <c r="AC104" s="6"/>
      <c r="AD104" s="7"/>
      <c r="AE104" s="6"/>
      <c r="AF104" s="7"/>
      <c r="AG104" s="6"/>
      <c r="AH104" s="7"/>
      <c r="AI104" s="6"/>
    </row>
    <row r="105" spans="1:35" x14ac:dyDescent="0.25">
      <c r="A105" s="2"/>
      <c r="B105" s="2"/>
      <c r="C105" s="2" t="s">
        <v>25</v>
      </c>
      <c r="D105" s="2"/>
      <c r="E105" s="2"/>
      <c r="F105" s="2"/>
      <c r="G105" s="6"/>
      <c r="H105" s="7"/>
      <c r="I105" s="6"/>
      <c r="J105" s="7"/>
      <c r="K105" s="6"/>
      <c r="L105" s="7"/>
      <c r="M105" s="6"/>
      <c r="N105" s="7"/>
      <c r="O105" s="6"/>
      <c r="P105" s="7"/>
      <c r="Q105" s="6"/>
      <c r="R105" s="7"/>
      <c r="S105" s="6"/>
      <c r="T105" s="7"/>
      <c r="U105" s="6"/>
      <c r="V105" s="7"/>
      <c r="W105" s="6"/>
      <c r="X105" s="7"/>
      <c r="Y105" s="6"/>
      <c r="Z105" s="7"/>
      <c r="AA105" s="6"/>
      <c r="AB105" s="7"/>
      <c r="AC105" s="6"/>
      <c r="AD105" s="7"/>
      <c r="AE105" s="6"/>
      <c r="AF105" s="7"/>
      <c r="AG105" s="6"/>
      <c r="AH105" s="7"/>
      <c r="AI105" s="6"/>
    </row>
    <row r="106" spans="1:35" ht="15.75" thickBot="1" x14ac:dyDescent="0.3">
      <c r="A106" s="2"/>
      <c r="B106" s="2"/>
      <c r="C106" s="2"/>
      <c r="D106" s="2" t="s">
        <v>104</v>
      </c>
      <c r="E106" s="2"/>
      <c r="F106" s="2"/>
      <c r="G106" s="9">
        <v>4.8099999999999996</v>
      </c>
      <c r="H106" s="7"/>
      <c r="I106" s="9">
        <v>12.37</v>
      </c>
      <c r="J106" s="7"/>
      <c r="K106" s="9">
        <f>ROUND((G106-I106),5)</f>
        <v>-7.56</v>
      </c>
      <c r="L106" s="7"/>
      <c r="M106" s="9">
        <v>0</v>
      </c>
      <c r="N106" s="7"/>
      <c r="O106" s="9">
        <v>0</v>
      </c>
      <c r="P106" s="7"/>
      <c r="Q106" s="9">
        <f>ROUND((M106-O106),5)</f>
        <v>0</v>
      </c>
      <c r="R106" s="7"/>
      <c r="S106" s="9">
        <v>0</v>
      </c>
      <c r="T106" s="7"/>
      <c r="U106" s="9">
        <v>0</v>
      </c>
      <c r="V106" s="7"/>
      <c r="W106" s="9">
        <f>ROUND((S106-U106),5)</f>
        <v>0</v>
      </c>
      <c r="X106" s="7"/>
      <c r="Y106" s="9">
        <v>0</v>
      </c>
      <c r="Z106" s="7"/>
      <c r="AA106" s="9">
        <v>0</v>
      </c>
      <c r="AB106" s="7"/>
      <c r="AC106" s="9">
        <f>ROUND((Y106-AA106),5)</f>
        <v>0</v>
      </c>
      <c r="AD106" s="7"/>
      <c r="AE106" s="9">
        <f>ROUND(G106+M106+S106+Y106,5)</f>
        <v>4.8099999999999996</v>
      </c>
      <c r="AF106" s="7"/>
      <c r="AG106" s="9">
        <f>ROUND(I106+O106+U106+AA106,5)</f>
        <v>12.37</v>
      </c>
      <c r="AH106" s="7"/>
      <c r="AI106" s="9">
        <f>ROUND((AE106-AG106),5)</f>
        <v>-7.56</v>
      </c>
    </row>
    <row r="107" spans="1:35" ht="15.75" thickBot="1" x14ac:dyDescent="0.3">
      <c r="A107" s="2"/>
      <c r="B107" s="2"/>
      <c r="C107" s="2" t="s">
        <v>33</v>
      </c>
      <c r="D107" s="2"/>
      <c r="E107" s="2"/>
      <c r="F107" s="2"/>
      <c r="G107" s="11">
        <f>ROUND(SUM(G105:G106),5)</f>
        <v>4.8099999999999996</v>
      </c>
      <c r="H107" s="7"/>
      <c r="I107" s="11">
        <f>ROUND(SUM(I105:I106),5)</f>
        <v>12.37</v>
      </c>
      <c r="J107" s="7"/>
      <c r="K107" s="11">
        <f>ROUND((G107-I107),5)</f>
        <v>-7.56</v>
      </c>
      <c r="L107" s="7"/>
      <c r="M107" s="11">
        <f>ROUND(SUM(M105:M106),5)</f>
        <v>0</v>
      </c>
      <c r="N107" s="7"/>
      <c r="O107" s="11">
        <f>ROUND(SUM(O105:O106),5)</f>
        <v>0</v>
      </c>
      <c r="P107" s="7"/>
      <c r="Q107" s="11">
        <f>ROUND((M107-O107),5)</f>
        <v>0</v>
      </c>
      <c r="R107" s="7"/>
      <c r="S107" s="11">
        <f>ROUND(SUM(S105:S106),5)</f>
        <v>0</v>
      </c>
      <c r="T107" s="7"/>
      <c r="U107" s="11">
        <f>ROUND(SUM(U105:U106),5)</f>
        <v>0</v>
      </c>
      <c r="V107" s="7"/>
      <c r="W107" s="11">
        <f>ROUND((S107-U107),5)</f>
        <v>0</v>
      </c>
      <c r="X107" s="7"/>
      <c r="Y107" s="11">
        <f>ROUND(SUM(Y105:Y106),5)</f>
        <v>0</v>
      </c>
      <c r="Z107" s="7"/>
      <c r="AA107" s="11">
        <f>ROUND(SUM(AA105:AA106),5)</f>
        <v>0</v>
      </c>
      <c r="AB107" s="7"/>
      <c r="AC107" s="11">
        <f>ROUND((Y107-AA107),5)</f>
        <v>0</v>
      </c>
      <c r="AD107" s="7"/>
      <c r="AE107" s="11">
        <f>ROUND(G107+M107+S107+Y107,5)</f>
        <v>4.8099999999999996</v>
      </c>
      <c r="AF107" s="7"/>
      <c r="AG107" s="11">
        <f>ROUND(I107+O107+U107+AA107,5)</f>
        <v>12.37</v>
      </c>
      <c r="AH107" s="7"/>
      <c r="AI107" s="11">
        <f>ROUND((AE107-AG107),5)</f>
        <v>-7.56</v>
      </c>
    </row>
    <row r="108" spans="1:35" ht="30" customHeight="1" thickBot="1" x14ac:dyDescent="0.3">
      <c r="A108" s="2"/>
      <c r="B108" s="2" t="s">
        <v>105</v>
      </c>
      <c r="C108" s="2"/>
      <c r="D108" s="2"/>
      <c r="E108" s="2"/>
      <c r="F108" s="2"/>
      <c r="G108" s="11">
        <f>ROUND(G104+G107,5)</f>
        <v>4.8099999999999996</v>
      </c>
      <c r="H108" s="7"/>
      <c r="I108" s="11">
        <f>ROUND(I104+I107,5)</f>
        <v>12.37</v>
      </c>
      <c r="J108" s="7"/>
      <c r="K108" s="11">
        <f>ROUND((G108-I108),5)</f>
        <v>-7.56</v>
      </c>
      <c r="L108" s="7"/>
      <c r="M108" s="11">
        <f>ROUND(M104+M107,5)</f>
        <v>0</v>
      </c>
      <c r="N108" s="7"/>
      <c r="O108" s="11">
        <f>ROUND(O104+O107,5)</f>
        <v>0</v>
      </c>
      <c r="P108" s="7"/>
      <c r="Q108" s="11">
        <f>ROUND((M108-O108),5)</f>
        <v>0</v>
      </c>
      <c r="R108" s="7"/>
      <c r="S108" s="11">
        <f>ROUND(S104+S107,5)</f>
        <v>0</v>
      </c>
      <c r="T108" s="7"/>
      <c r="U108" s="11">
        <f>ROUND(U104+U107,5)</f>
        <v>0</v>
      </c>
      <c r="V108" s="7"/>
      <c r="W108" s="11">
        <f>ROUND((S108-U108),5)</f>
        <v>0</v>
      </c>
      <c r="X108" s="7"/>
      <c r="Y108" s="11">
        <f>ROUND(Y104+Y107,5)</f>
        <v>0</v>
      </c>
      <c r="Z108" s="7"/>
      <c r="AA108" s="11">
        <f>ROUND(AA104+AA107,5)</f>
        <v>0</v>
      </c>
      <c r="AB108" s="7"/>
      <c r="AC108" s="11">
        <f>ROUND((Y108-AA108),5)</f>
        <v>0</v>
      </c>
      <c r="AD108" s="7"/>
      <c r="AE108" s="11">
        <f>ROUND(G108+M108+S108+Y108,5)</f>
        <v>4.8099999999999996</v>
      </c>
      <c r="AF108" s="7"/>
      <c r="AG108" s="11">
        <f>ROUND(I108+O108+U108+AA108,5)</f>
        <v>12.37</v>
      </c>
      <c r="AH108" s="7"/>
      <c r="AI108" s="11">
        <f>ROUND((AE108-AG108),5)</f>
        <v>-7.56</v>
      </c>
    </row>
    <row r="109" spans="1:35" s="13" customFormat="1" ht="30" customHeight="1" thickBot="1" x14ac:dyDescent="0.25">
      <c r="A109" s="2" t="s">
        <v>106</v>
      </c>
      <c r="B109" s="2"/>
      <c r="C109" s="2"/>
      <c r="D109" s="2"/>
      <c r="E109" s="2"/>
      <c r="F109" s="2"/>
      <c r="G109" s="12">
        <f>ROUND(G103+G108,5)</f>
        <v>-1526.27</v>
      </c>
      <c r="H109" s="2"/>
      <c r="I109" s="12">
        <f>ROUND(I103+I108,5)</f>
        <v>-24925</v>
      </c>
      <c r="J109" s="2"/>
      <c r="K109" s="12">
        <f>ROUND((G109-I109),5)</f>
        <v>23398.73</v>
      </c>
      <c r="L109" s="2"/>
      <c r="M109" s="12">
        <f>ROUND(M103+M108,5)</f>
        <v>16711.080000000002</v>
      </c>
      <c r="N109" s="2"/>
      <c r="O109" s="12">
        <f>ROUND(O103+O108,5)</f>
        <v>13475</v>
      </c>
      <c r="P109" s="2"/>
      <c r="Q109" s="12">
        <f>ROUND((M109-O109),5)</f>
        <v>3236.08</v>
      </c>
      <c r="R109" s="2"/>
      <c r="S109" s="12">
        <f>ROUND(S103+S108,5)</f>
        <v>0</v>
      </c>
      <c r="T109" s="2"/>
      <c r="U109" s="12">
        <f>ROUND(U103+U108,5)</f>
        <v>2050</v>
      </c>
      <c r="V109" s="2"/>
      <c r="W109" s="12">
        <f>ROUND((S109-U109),5)</f>
        <v>-2050</v>
      </c>
      <c r="X109" s="2"/>
      <c r="Y109" s="12">
        <f>ROUND(Y103+Y108,5)</f>
        <v>0</v>
      </c>
      <c r="Z109" s="2"/>
      <c r="AA109" s="12">
        <f>ROUND(AA103+AA108,5)</f>
        <v>9400</v>
      </c>
      <c r="AB109" s="2"/>
      <c r="AC109" s="12">
        <f>ROUND((Y109-AA109),5)</f>
        <v>-9400</v>
      </c>
      <c r="AD109" s="2"/>
      <c r="AE109" s="12">
        <f>ROUND(G109+M109+S109+Y109,5)</f>
        <v>15184.81</v>
      </c>
      <c r="AF109" s="2"/>
      <c r="AG109" s="12">
        <f>ROUND(I109+O109+U109+AA109,5)</f>
        <v>0</v>
      </c>
      <c r="AH109" s="2"/>
      <c r="AI109" s="12">
        <f>ROUND((AE109-AG109),5)</f>
        <v>15184.81</v>
      </c>
    </row>
    <row r="110" spans="1:3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11/09/15
&amp;"Arial,Bold"&amp;8 Accrual Basis&amp;C&amp;"Arial,Bold"&amp;12 PTA
&amp;"Arial,Bold"&amp;14 Profit &amp;&amp; Loss Budget vs. Actual
&amp;"Arial,Bold"&amp;10 July 2015 through June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workbookViewId="0">
      <selection activeCell="B38" sqref="B38"/>
    </sheetView>
  </sheetViews>
  <sheetFormatPr defaultRowHeight="15" x14ac:dyDescent="0.25"/>
  <cols>
    <col min="1" max="1" width="4.5703125" customWidth="1"/>
    <col min="2" max="2" width="30.85546875" bestFit="1" customWidth="1"/>
    <col min="3" max="3" width="11.5703125" bestFit="1" customWidth="1"/>
    <col min="4" max="4" width="1.5703125" customWidth="1"/>
    <col min="5" max="5" width="13.5703125" bestFit="1" customWidth="1"/>
    <col min="6" max="6" width="1" customWidth="1"/>
    <col min="7" max="7" width="11.5703125" bestFit="1" customWidth="1"/>
    <col min="8" max="8" width="0.5703125" customWidth="1"/>
    <col min="9" max="9" width="13.7109375" bestFit="1" customWidth="1"/>
    <col min="10" max="10" width="1.85546875" customWidth="1"/>
    <col min="11" max="11" width="4.28515625" customWidth="1"/>
    <col min="12" max="12" width="30.85546875" bestFit="1" customWidth="1"/>
    <col min="13" max="13" width="11.42578125" bestFit="1" customWidth="1"/>
    <col min="14" max="14" width="1.7109375" customWidth="1"/>
    <col min="15" max="15" width="13.5703125" bestFit="1" customWidth="1"/>
    <col min="16" max="16" width="1.5703125" customWidth="1"/>
    <col min="17" max="17" width="11.5703125" bestFit="1" customWidth="1"/>
    <col min="18" max="18" width="1.28515625" customWidth="1"/>
    <col min="19" max="19" width="12.28515625" bestFit="1" customWidth="1"/>
  </cols>
  <sheetData>
    <row r="1" spans="1:19" ht="15.75" thickBot="1" x14ac:dyDescent="0.3">
      <c r="C1" s="26" t="s">
        <v>4</v>
      </c>
      <c r="D1" s="27"/>
      <c r="E1" s="27" t="s">
        <v>7</v>
      </c>
      <c r="F1" s="27"/>
      <c r="G1" s="32" t="s">
        <v>2</v>
      </c>
      <c r="H1" s="27"/>
      <c r="I1" s="28" t="s">
        <v>3</v>
      </c>
      <c r="M1" s="26" t="s">
        <v>4</v>
      </c>
      <c r="N1" s="27"/>
      <c r="O1" s="27" t="s">
        <v>7</v>
      </c>
      <c r="P1" s="27"/>
      <c r="Q1" s="32" t="s">
        <v>2</v>
      </c>
      <c r="R1" s="27"/>
      <c r="S1" s="28" t="s">
        <v>3</v>
      </c>
    </row>
    <row r="2" spans="1:19" x14ac:dyDescent="0.25">
      <c r="A2" s="30" t="s">
        <v>9</v>
      </c>
      <c r="K2" s="30" t="s">
        <v>46</v>
      </c>
    </row>
    <row r="3" spans="1:19" x14ac:dyDescent="0.25">
      <c r="B3" t="s">
        <v>11</v>
      </c>
      <c r="C3" s="24">
        <v>1000</v>
      </c>
      <c r="D3" s="24"/>
      <c r="E3" s="24">
        <v>1000</v>
      </c>
      <c r="F3" s="24"/>
      <c r="G3" s="24"/>
      <c r="H3" s="24"/>
      <c r="I3" s="24"/>
      <c r="L3" t="s">
        <v>47</v>
      </c>
      <c r="M3" s="24">
        <v>0</v>
      </c>
      <c r="N3" s="24"/>
      <c r="O3" s="24">
        <v>0</v>
      </c>
      <c r="P3" s="24"/>
      <c r="Q3" s="24">
        <v>50685.52</v>
      </c>
      <c r="R3" s="24"/>
      <c r="S3" s="24">
        <v>-50685.52</v>
      </c>
    </row>
    <row r="4" spans="1:19" x14ac:dyDescent="0.25">
      <c r="B4" t="s">
        <v>109</v>
      </c>
      <c r="C4" s="24"/>
      <c r="D4" s="24"/>
      <c r="E4" s="24"/>
      <c r="F4" s="24"/>
      <c r="G4" s="24"/>
      <c r="H4" s="24"/>
      <c r="I4" s="24"/>
      <c r="K4" t="s">
        <v>48</v>
      </c>
      <c r="M4" s="24"/>
      <c r="N4" s="24"/>
      <c r="O4" s="24"/>
      <c r="P4" s="24"/>
      <c r="Q4" s="24"/>
      <c r="R4" s="24"/>
      <c r="S4" s="24"/>
    </row>
    <row r="5" spans="1:19" x14ac:dyDescent="0.25">
      <c r="B5" t="s">
        <v>110</v>
      </c>
      <c r="C5" s="24">
        <v>0</v>
      </c>
      <c r="D5" s="24"/>
      <c r="E5" s="24">
        <v>0</v>
      </c>
      <c r="F5" s="24"/>
      <c r="G5" s="24">
        <v>300</v>
      </c>
      <c r="H5" s="24"/>
      <c r="I5" s="24">
        <v>-300</v>
      </c>
      <c r="L5" t="s">
        <v>49</v>
      </c>
      <c r="M5" s="24">
        <v>0</v>
      </c>
      <c r="N5" s="24"/>
      <c r="O5" s="24">
        <v>0</v>
      </c>
      <c r="P5" s="24"/>
      <c r="Q5" s="24">
        <v>100</v>
      </c>
      <c r="R5" s="24"/>
      <c r="S5" s="24">
        <v>-100</v>
      </c>
    </row>
    <row r="6" spans="1:19" x14ac:dyDescent="0.25">
      <c r="B6" t="s">
        <v>111</v>
      </c>
      <c r="C6" s="24">
        <v>0</v>
      </c>
      <c r="D6" s="24"/>
      <c r="E6" s="24">
        <v>0</v>
      </c>
      <c r="F6" s="24"/>
      <c r="G6" s="24">
        <v>300</v>
      </c>
      <c r="H6" s="24"/>
      <c r="I6" s="24">
        <v>-300</v>
      </c>
      <c r="L6" t="s">
        <v>50</v>
      </c>
      <c r="M6" s="24">
        <v>0</v>
      </c>
      <c r="N6" s="24"/>
      <c r="O6" s="24">
        <v>0</v>
      </c>
      <c r="P6" s="24"/>
      <c r="Q6" s="24">
        <v>100</v>
      </c>
      <c r="R6" s="24"/>
      <c r="S6" s="24">
        <v>-100</v>
      </c>
    </row>
    <row r="7" spans="1:19" x14ac:dyDescent="0.25">
      <c r="B7" t="s">
        <v>112</v>
      </c>
      <c r="C7" s="24">
        <v>278.16000000000003</v>
      </c>
      <c r="D7" s="24"/>
      <c r="E7" s="24">
        <v>278.16000000000003</v>
      </c>
      <c r="F7" s="24"/>
      <c r="G7" s="24"/>
      <c r="H7" s="24"/>
      <c r="I7" s="24"/>
      <c r="L7" t="s">
        <v>51</v>
      </c>
      <c r="M7" s="24">
        <v>0</v>
      </c>
      <c r="N7" s="24"/>
      <c r="O7" s="24">
        <v>0</v>
      </c>
      <c r="P7" s="24"/>
      <c r="Q7" s="24">
        <v>100</v>
      </c>
      <c r="R7" s="24"/>
      <c r="S7" s="24">
        <v>-100</v>
      </c>
    </row>
    <row r="8" spans="1:19" x14ac:dyDescent="0.25">
      <c r="B8" t="s">
        <v>113</v>
      </c>
      <c r="C8" s="24">
        <v>0</v>
      </c>
      <c r="D8" s="24"/>
      <c r="E8" s="24">
        <v>0</v>
      </c>
      <c r="F8" s="24"/>
      <c r="G8" s="24">
        <v>500</v>
      </c>
      <c r="H8" s="24"/>
      <c r="I8" s="24">
        <v>-500</v>
      </c>
      <c r="L8" t="s">
        <v>52</v>
      </c>
      <c r="M8" s="24">
        <v>0</v>
      </c>
      <c r="N8" s="24"/>
      <c r="O8" s="24">
        <v>0</v>
      </c>
      <c r="P8" s="24"/>
      <c r="Q8" s="24">
        <v>100</v>
      </c>
      <c r="R8" s="24"/>
      <c r="S8" s="24">
        <v>-100</v>
      </c>
    </row>
    <row r="9" spans="1:19" x14ac:dyDescent="0.25">
      <c r="B9" t="s">
        <v>114</v>
      </c>
      <c r="C9" s="24">
        <v>0</v>
      </c>
      <c r="D9" s="24"/>
      <c r="E9" s="24">
        <v>0</v>
      </c>
      <c r="F9" s="24"/>
      <c r="G9" s="24">
        <v>320</v>
      </c>
      <c r="H9" s="24"/>
      <c r="I9" s="24">
        <v>-320</v>
      </c>
      <c r="L9" t="s">
        <v>53</v>
      </c>
      <c r="M9" s="24">
        <v>0</v>
      </c>
      <c r="N9" s="24"/>
      <c r="O9" s="24">
        <v>0</v>
      </c>
      <c r="P9" s="24"/>
      <c r="Q9" s="24">
        <v>1150</v>
      </c>
      <c r="R9" s="24"/>
      <c r="S9" s="24">
        <v>-1150</v>
      </c>
    </row>
    <row r="10" spans="1:19" x14ac:dyDescent="0.25">
      <c r="B10" t="s">
        <v>115</v>
      </c>
      <c r="C10" s="24">
        <v>0</v>
      </c>
      <c r="D10" s="24"/>
      <c r="E10" s="24">
        <v>0</v>
      </c>
      <c r="F10" s="24"/>
      <c r="G10" s="24">
        <v>2000</v>
      </c>
      <c r="H10" s="24"/>
      <c r="I10" s="24">
        <v>-2000</v>
      </c>
      <c r="L10" t="s">
        <v>54</v>
      </c>
      <c r="M10" s="24">
        <v>0</v>
      </c>
      <c r="N10" s="24"/>
      <c r="O10" s="24">
        <v>0</v>
      </c>
      <c r="P10" s="24"/>
      <c r="Q10" s="24">
        <v>100</v>
      </c>
      <c r="R10" s="24"/>
      <c r="S10" s="24">
        <v>-100</v>
      </c>
    </row>
    <row r="11" spans="1:19" x14ac:dyDescent="0.25">
      <c r="B11" t="s">
        <v>23</v>
      </c>
      <c r="C11" s="24">
        <v>-11.3</v>
      </c>
      <c r="D11" s="24"/>
      <c r="E11" s="24">
        <v>296.5</v>
      </c>
      <c r="F11" s="24"/>
      <c r="G11" s="24">
        <v>4500</v>
      </c>
      <c r="H11" s="24"/>
      <c r="I11" s="24">
        <v>-4203.5</v>
      </c>
      <c r="K11" t="s">
        <v>56</v>
      </c>
      <c r="M11" s="24"/>
      <c r="N11" s="24"/>
      <c r="O11" s="24"/>
      <c r="P11" s="24"/>
      <c r="Q11" s="24"/>
      <c r="R11" s="24"/>
      <c r="S11" s="24"/>
    </row>
    <row r="12" spans="1:19" x14ac:dyDescent="0.25">
      <c r="B12" t="s">
        <v>24</v>
      </c>
      <c r="C12" s="24">
        <v>934.02</v>
      </c>
      <c r="D12" s="24"/>
      <c r="E12" s="24">
        <v>2357.7600000000002</v>
      </c>
      <c r="F12" s="24"/>
      <c r="G12" s="24">
        <v>2100</v>
      </c>
      <c r="H12" s="24"/>
      <c r="I12" s="24">
        <v>257.76</v>
      </c>
      <c r="L12" t="s">
        <v>107</v>
      </c>
      <c r="M12" s="24">
        <v>0</v>
      </c>
      <c r="N12" s="24"/>
      <c r="O12" s="24">
        <v>0</v>
      </c>
      <c r="P12" s="24"/>
      <c r="Q12" s="24">
        <v>9540.91</v>
      </c>
      <c r="R12" s="24"/>
      <c r="S12" s="24">
        <v>-9540.91</v>
      </c>
    </row>
    <row r="13" spans="1:19" x14ac:dyDescent="0.25">
      <c r="B13" t="s">
        <v>26</v>
      </c>
      <c r="C13" s="24">
        <v>0</v>
      </c>
      <c r="D13" s="24"/>
      <c r="E13" s="24">
        <v>0</v>
      </c>
      <c r="F13" s="24"/>
      <c r="G13" s="24">
        <v>100</v>
      </c>
      <c r="H13" s="24"/>
      <c r="I13" s="24">
        <v>-100</v>
      </c>
      <c r="L13" t="s">
        <v>108</v>
      </c>
      <c r="M13" s="24">
        <v>0</v>
      </c>
      <c r="N13" s="24"/>
      <c r="O13" s="24">
        <v>0</v>
      </c>
      <c r="P13" s="24"/>
      <c r="Q13" s="24">
        <v>3459.62</v>
      </c>
      <c r="R13" s="24"/>
      <c r="S13" s="24">
        <v>-3459.62</v>
      </c>
    </row>
    <row r="14" spans="1:19" x14ac:dyDescent="0.25">
      <c r="B14" t="s">
        <v>27</v>
      </c>
      <c r="C14" s="24">
        <v>1537.81</v>
      </c>
      <c r="D14" s="24"/>
      <c r="E14" s="24">
        <v>1537.81</v>
      </c>
      <c r="F14" s="24"/>
      <c r="G14" s="24">
        <v>500</v>
      </c>
      <c r="H14" s="24"/>
      <c r="I14" s="24">
        <v>1037.81</v>
      </c>
      <c r="K14" t="s">
        <v>60</v>
      </c>
      <c r="M14" s="24"/>
      <c r="N14" s="24"/>
      <c r="O14" s="24"/>
      <c r="P14" s="24"/>
      <c r="Q14" s="24"/>
      <c r="R14" s="24"/>
      <c r="S14" s="24"/>
    </row>
    <row r="15" spans="1:19" x14ac:dyDescent="0.25">
      <c r="B15" t="s">
        <v>28</v>
      </c>
      <c r="C15" s="24">
        <v>0</v>
      </c>
      <c r="D15" s="24"/>
      <c r="E15" s="24">
        <v>0</v>
      </c>
      <c r="F15" s="24"/>
      <c r="G15" s="24">
        <v>250</v>
      </c>
      <c r="H15" s="24"/>
      <c r="I15" s="24">
        <v>-250</v>
      </c>
      <c r="L15" t="s">
        <v>61</v>
      </c>
      <c r="M15" s="24">
        <v>57.68</v>
      </c>
      <c r="N15" s="24"/>
      <c r="O15" s="24">
        <v>151.56</v>
      </c>
      <c r="P15" s="24"/>
      <c r="Q15" s="24">
        <v>1500</v>
      </c>
      <c r="R15" s="24"/>
      <c r="S15" s="24">
        <v>-1348.44</v>
      </c>
    </row>
    <row r="16" spans="1:19" x14ac:dyDescent="0.25">
      <c r="B16" t="s">
        <v>29</v>
      </c>
      <c r="C16" s="24">
        <v>0</v>
      </c>
      <c r="D16" s="24"/>
      <c r="E16" s="24">
        <v>-58.41</v>
      </c>
      <c r="F16" s="24"/>
      <c r="G16" s="24">
        <v>50</v>
      </c>
      <c r="H16" s="24"/>
      <c r="I16" s="24">
        <v>-108.41</v>
      </c>
      <c r="L16" t="s">
        <v>62</v>
      </c>
      <c r="M16" s="24">
        <v>0</v>
      </c>
      <c r="N16" s="24"/>
      <c r="O16" s="24">
        <v>0</v>
      </c>
      <c r="P16" s="24"/>
      <c r="Q16" s="24">
        <v>300</v>
      </c>
      <c r="R16" s="24"/>
      <c r="S16" s="24">
        <v>-300</v>
      </c>
    </row>
    <row r="17" spans="1:19" x14ac:dyDescent="0.25">
      <c r="B17" t="s">
        <v>30</v>
      </c>
      <c r="C17" s="24">
        <v>0</v>
      </c>
      <c r="D17" s="24"/>
      <c r="E17" s="24">
        <v>171.3</v>
      </c>
      <c r="F17" s="24"/>
      <c r="G17" s="24">
        <v>170</v>
      </c>
      <c r="H17" s="24"/>
      <c r="I17" s="24">
        <v>1.3</v>
      </c>
      <c r="L17" t="s">
        <v>63</v>
      </c>
      <c r="M17" s="24">
        <v>0</v>
      </c>
      <c r="N17" s="24"/>
      <c r="O17" s="24">
        <v>0</v>
      </c>
      <c r="P17" s="24"/>
      <c r="Q17" s="24">
        <v>400</v>
      </c>
      <c r="R17" s="24"/>
      <c r="S17" s="24">
        <v>-400</v>
      </c>
    </row>
    <row r="18" spans="1:19" x14ac:dyDescent="0.25">
      <c r="B18" t="s">
        <v>31</v>
      </c>
      <c r="C18" s="24">
        <v>0</v>
      </c>
      <c r="D18" s="24"/>
      <c r="E18" s="24">
        <v>0</v>
      </c>
      <c r="F18" s="24"/>
      <c r="G18" s="24">
        <v>25</v>
      </c>
      <c r="H18" s="24"/>
      <c r="I18" s="24">
        <v>-25</v>
      </c>
      <c r="K18" t="s">
        <v>65</v>
      </c>
      <c r="M18" s="24"/>
      <c r="N18" s="24"/>
      <c r="O18" s="24"/>
      <c r="P18" s="24"/>
      <c r="Q18" s="24"/>
      <c r="R18" s="24"/>
      <c r="S18" s="24"/>
    </row>
    <row r="19" spans="1:19" x14ac:dyDescent="0.25">
      <c r="B19" t="s">
        <v>34</v>
      </c>
      <c r="C19" s="24">
        <v>1105.3499999999999</v>
      </c>
      <c r="D19" s="24"/>
      <c r="E19" s="24">
        <v>1765.16</v>
      </c>
      <c r="F19" s="24"/>
      <c r="G19" s="24">
        <v>400</v>
      </c>
      <c r="H19" s="24"/>
      <c r="I19" s="24">
        <v>1365.16</v>
      </c>
      <c r="L19" t="s">
        <v>66</v>
      </c>
      <c r="M19" s="24">
        <v>0</v>
      </c>
      <c r="N19" s="24"/>
      <c r="O19" s="24">
        <v>0</v>
      </c>
      <c r="P19" s="24"/>
      <c r="Q19" s="24">
        <v>75</v>
      </c>
      <c r="R19" s="24"/>
      <c r="S19" s="24">
        <v>-75</v>
      </c>
    </row>
    <row r="20" spans="1:19" x14ac:dyDescent="0.25">
      <c r="B20" t="s">
        <v>35</v>
      </c>
      <c r="C20" s="24">
        <v>19.46</v>
      </c>
      <c r="D20" s="24"/>
      <c r="E20" s="24">
        <v>19.46</v>
      </c>
      <c r="F20" s="24"/>
      <c r="G20" s="24">
        <v>100</v>
      </c>
      <c r="H20" s="24"/>
      <c r="I20" s="24">
        <v>-80.540000000000006</v>
      </c>
      <c r="L20" t="s">
        <v>67</v>
      </c>
      <c r="M20" s="24">
        <v>0</v>
      </c>
      <c r="N20" s="24"/>
      <c r="O20" s="24">
        <v>0</v>
      </c>
      <c r="P20" s="24"/>
      <c r="Q20" s="24">
        <v>225</v>
      </c>
      <c r="R20" s="24"/>
      <c r="S20" s="24">
        <v>-225</v>
      </c>
    </row>
    <row r="21" spans="1:19" x14ac:dyDescent="0.25">
      <c r="B21" t="s">
        <v>38</v>
      </c>
      <c r="C21" s="24">
        <v>12900.03</v>
      </c>
      <c r="D21" s="24"/>
      <c r="E21" s="24">
        <v>12900.03</v>
      </c>
      <c r="F21" s="24"/>
      <c r="G21" s="24">
        <v>12500</v>
      </c>
      <c r="H21" s="24"/>
      <c r="I21" s="24">
        <v>400.03</v>
      </c>
      <c r="L21" t="s">
        <v>68</v>
      </c>
      <c r="M21" s="24">
        <v>0</v>
      </c>
      <c r="N21" s="24"/>
      <c r="O21" s="24">
        <v>0</v>
      </c>
      <c r="P21" s="24"/>
      <c r="Q21" s="24">
        <v>420</v>
      </c>
      <c r="R21" s="24"/>
      <c r="S21" s="24">
        <v>-420</v>
      </c>
    </row>
    <row r="22" spans="1:19" x14ac:dyDescent="0.25">
      <c r="B22" t="s">
        <v>39</v>
      </c>
      <c r="C22" s="24">
        <v>0</v>
      </c>
      <c r="D22" s="24"/>
      <c r="E22" s="24">
        <v>0</v>
      </c>
      <c r="F22" s="24"/>
      <c r="G22" s="24">
        <v>9000</v>
      </c>
      <c r="H22" s="24"/>
      <c r="I22" s="24">
        <v>-9000</v>
      </c>
      <c r="L22" t="s">
        <v>69</v>
      </c>
      <c r="M22" s="24">
        <v>0</v>
      </c>
      <c r="N22" s="24"/>
      <c r="O22" s="24">
        <v>180.29</v>
      </c>
      <c r="P22" s="24"/>
      <c r="Q22" s="24">
        <v>500</v>
      </c>
      <c r="R22" s="24"/>
      <c r="S22" s="24">
        <v>-319.70999999999998</v>
      </c>
    </row>
    <row r="23" spans="1:19" x14ac:dyDescent="0.25">
      <c r="B23" t="s">
        <v>42</v>
      </c>
      <c r="C23" s="24">
        <v>0</v>
      </c>
      <c r="D23" s="24"/>
      <c r="E23" s="24">
        <v>0</v>
      </c>
      <c r="F23" s="24"/>
      <c r="G23" s="24">
        <v>53488.77</v>
      </c>
      <c r="H23" s="24"/>
      <c r="I23" s="24">
        <v>-53488.77</v>
      </c>
      <c r="L23" t="s">
        <v>70</v>
      </c>
      <c r="M23" s="24">
        <v>0</v>
      </c>
      <c r="N23" s="24"/>
      <c r="O23" s="24">
        <v>0</v>
      </c>
      <c r="P23" s="24"/>
      <c r="Q23" s="24">
        <v>0</v>
      </c>
      <c r="R23" s="24"/>
      <c r="S23" s="24">
        <v>0</v>
      </c>
    </row>
    <row r="24" spans="1:19" x14ac:dyDescent="0.25">
      <c r="B24" t="s">
        <v>43</v>
      </c>
      <c r="C24" s="24">
        <v>0</v>
      </c>
      <c r="D24" s="24"/>
      <c r="E24" s="24">
        <v>0</v>
      </c>
      <c r="F24" s="24"/>
      <c r="G24" s="24">
        <v>9540.91</v>
      </c>
      <c r="H24" s="24"/>
      <c r="I24" s="24">
        <v>-9540.91</v>
      </c>
      <c r="L24" t="s">
        <v>71</v>
      </c>
      <c r="M24" s="24">
        <v>0</v>
      </c>
      <c r="N24" s="24"/>
      <c r="O24" s="24">
        <v>87.32</v>
      </c>
      <c r="P24" s="24"/>
      <c r="Q24" s="24">
        <v>500</v>
      </c>
      <c r="R24" s="24"/>
      <c r="S24" s="24">
        <v>-412.68</v>
      </c>
    </row>
    <row r="25" spans="1:19" x14ac:dyDescent="0.25">
      <c r="B25" t="s">
        <v>104</v>
      </c>
      <c r="C25" s="24">
        <v>0</v>
      </c>
      <c r="D25" s="24"/>
      <c r="E25" s="24">
        <v>4.8099999999999996</v>
      </c>
      <c r="F25" s="24"/>
      <c r="G25" s="24">
        <v>12.37</v>
      </c>
      <c r="H25" s="24"/>
      <c r="I25" s="24">
        <v>-7.56</v>
      </c>
      <c r="L25" t="s">
        <v>72</v>
      </c>
      <c r="M25" s="24">
        <v>0</v>
      </c>
      <c r="N25" s="24"/>
      <c r="O25" s="24">
        <v>358.99</v>
      </c>
      <c r="P25" s="24"/>
      <c r="Q25" s="24">
        <v>360</v>
      </c>
      <c r="R25" s="24"/>
      <c r="S25" s="24">
        <v>-1.01</v>
      </c>
    </row>
    <row r="26" spans="1:19" ht="15.75" thickBot="1" x14ac:dyDescent="0.3">
      <c r="A26" s="25"/>
      <c r="B26" s="25"/>
      <c r="C26" s="29"/>
      <c r="D26" s="29"/>
      <c r="E26" s="29"/>
      <c r="F26" s="29"/>
      <c r="G26" s="29"/>
      <c r="H26" s="29"/>
      <c r="I26" s="29"/>
      <c r="L26" t="s">
        <v>73</v>
      </c>
      <c r="M26" s="24">
        <v>0</v>
      </c>
      <c r="N26" s="24"/>
      <c r="O26" s="24">
        <v>75</v>
      </c>
      <c r="P26" s="24"/>
      <c r="Q26" s="24">
        <v>100</v>
      </c>
      <c r="R26" s="24"/>
      <c r="S26" s="24">
        <v>-25</v>
      </c>
    </row>
    <row r="27" spans="1:19" x14ac:dyDescent="0.25">
      <c r="A27" s="30" t="s">
        <v>45</v>
      </c>
      <c r="C27" s="24">
        <v>17763.53</v>
      </c>
      <c r="D27" s="24"/>
      <c r="E27" s="24">
        <v>20272.580000000002</v>
      </c>
      <c r="F27" s="24"/>
      <c r="G27" s="24">
        <v>96157.049999999988</v>
      </c>
      <c r="H27" s="24"/>
      <c r="I27" s="24">
        <v>-77162.63</v>
      </c>
      <c r="L27" t="s">
        <v>74</v>
      </c>
      <c r="M27" s="24">
        <v>49.77</v>
      </c>
      <c r="N27" s="24"/>
      <c r="O27" s="24">
        <v>48.77</v>
      </c>
      <c r="P27" s="24"/>
      <c r="Q27" s="24"/>
      <c r="R27" s="24"/>
      <c r="S27" s="24"/>
    </row>
    <row r="28" spans="1:19" ht="15.75" thickBot="1" x14ac:dyDescent="0.3">
      <c r="A28" s="25"/>
      <c r="B28" s="25"/>
      <c r="C28" s="29"/>
      <c r="D28" s="29"/>
      <c r="E28" s="29"/>
      <c r="F28" s="29"/>
      <c r="G28" s="29"/>
      <c r="H28" s="29"/>
      <c r="I28" s="29"/>
      <c r="K28" t="s">
        <v>76</v>
      </c>
      <c r="M28" s="24"/>
      <c r="N28" s="24"/>
      <c r="O28" s="24"/>
      <c r="P28" s="24"/>
      <c r="Q28" s="24"/>
      <c r="R28" s="24"/>
      <c r="S28" s="24"/>
    </row>
    <row r="29" spans="1:19" x14ac:dyDescent="0.25">
      <c r="A29" s="30" t="s">
        <v>106</v>
      </c>
      <c r="C29" s="24">
        <v>16711.080000000002</v>
      </c>
      <c r="D29" s="24"/>
      <c r="E29" s="24">
        <v>15180</v>
      </c>
      <c r="F29" s="24"/>
      <c r="G29" s="24">
        <v>-12.37</v>
      </c>
      <c r="H29" s="24"/>
      <c r="I29" s="24">
        <v>15192.37</v>
      </c>
      <c r="L29" t="s">
        <v>77</v>
      </c>
      <c r="M29" s="24">
        <v>0</v>
      </c>
      <c r="N29" s="24"/>
      <c r="O29" s="24">
        <v>0</v>
      </c>
      <c r="P29" s="24"/>
      <c r="Q29" s="24">
        <v>200</v>
      </c>
      <c r="R29" s="24"/>
      <c r="S29" s="24">
        <v>-200</v>
      </c>
    </row>
    <row r="30" spans="1:19" x14ac:dyDescent="0.25">
      <c r="L30" t="s">
        <v>78</v>
      </c>
      <c r="M30" s="24">
        <v>0</v>
      </c>
      <c r="N30" s="24"/>
      <c r="O30" s="24">
        <v>0</v>
      </c>
      <c r="P30" s="24"/>
      <c r="Q30" s="24">
        <v>400</v>
      </c>
      <c r="R30" s="24"/>
      <c r="S30" s="24">
        <v>-400</v>
      </c>
    </row>
    <row r="31" spans="1:19" x14ac:dyDescent="0.25">
      <c r="A31" s="30" t="s">
        <v>119</v>
      </c>
      <c r="L31" t="s">
        <v>79</v>
      </c>
      <c r="M31" s="24">
        <v>0</v>
      </c>
      <c r="N31" s="24"/>
      <c r="O31" s="24">
        <v>162.15</v>
      </c>
      <c r="P31" s="24"/>
      <c r="Q31" s="24">
        <v>4361</v>
      </c>
      <c r="R31" s="24"/>
      <c r="S31" s="24">
        <v>-4198.8500000000004</v>
      </c>
    </row>
    <row r="32" spans="1:19" x14ac:dyDescent="0.25">
      <c r="B32" t="s">
        <v>116</v>
      </c>
      <c r="C32" s="24">
        <f>28843.84+4245.06</f>
        <v>33088.9</v>
      </c>
      <c r="L32" t="s">
        <v>80</v>
      </c>
      <c r="M32" s="24">
        <v>0</v>
      </c>
      <c r="N32" s="24"/>
      <c r="O32" s="24">
        <v>0</v>
      </c>
      <c r="P32" s="24"/>
      <c r="Q32" s="24">
        <v>300</v>
      </c>
      <c r="R32" s="24"/>
      <c r="S32" s="24">
        <v>-300</v>
      </c>
    </row>
    <row r="33" spans="1:19" x14ac:dyDescent="0.25">
      <c r="B33" t="s">
        <v>117</v>
      </c>
      <c r="C33" s="24">
        <v>28843.84</v>
      </c>
      <c r="L33" t="s">
        <v>81</v>
      </c>
      <c r="M33" s="24">
        <v>0</v>
      </c>
      <c r="N33" s="24"/>
      <c r="O33" s="24">
        <v>0</v>
      </c>
      <c r="P33" s="24"/>
      <c r="Q33" s="24">
        <v>150</v>
      </c>
      <c r="R33" s="24"/>
      <c r="S33" s="24">
        <v>-150</v>
      </c>
    </row>
    <row r="34" spans="1:19" x14ac:dyDescent="0.25">
      <c r="B34" t="s">
        <v>56</v>
      </c>
      <c r="C34" s="24">
        <v>9542.1200000000008</v>
      </c>
      <c r="L34" t="s">
        <v>82</v>
      </c>
      <c r="M34" s="24">
        <v>0</v>
      </c>
      <c r="N34" s="24"/>
      <c r="O34" s="24">
        <v>326.98</v>
      </c>
      <c r="P34" s="24"/>
      <c r="Q34" s="24">
        <v>4000</v>
      </c>
      <c r="R34" s="24"/>
      <c r="S34" s="24">
        <v>-3673.02</v>
      </c>
    </row>
    <row r="35" spans="1:19" ht="15.75" thickBot="1" x14ac:dyDescent="0.3">
      <c r="A35" s="25"/>
      <c r="B35" s="25" t="s">
        <v>118</v>
      </c>
      <c r="C35" s="29">
        <v>0</v>
      </c>
      <c r="L35" t="s">
        <v>83</v>
      </c>
      <c r="M35" s="24">
        <v>0</v>
      </c>
      <c r="N35" s="24"/>
      <c r="O35" s="24">
        <v>1920</v>
      </c>
      <c r="P35" s="24"/>
      <c r="Q35" s="24">
        <v>1920</v>
      </c>
      <c r="R35" s="24"/>
      <c r="S35" s="24">
        <v>0</v>
      </c>
    </row>
    <row r="36" spans="1:19" x14ac:dyDescent="0.25">
      <c r="A36" t="s">
        <v>120</v>
      </c>
      <c r="C36" s="24">
        <f>SUM(C32:C35)</f>
        <v>71474.86</v>
      </c>
      <c r="L36" t="s">
        <v>84</v>
      </c>
      <c r="M36" s="24">
        <v>0</v>
      </c>
      <c r="N36" s="24"/>
      <c r="O36" s="24">
        <v>136.71</v>
      </c>
      <c r="P36" s="24"/>
      <c r="Q36" s="24">
        <v>2000</v>
      </c>
      <c r="R36" s="24"/>
      <c r="S36" s="24">
        <v>-1863.29</v>
      </c>
    </row>
    <row r="37" spans="1:19" x14ac:dyDescent="0.25">
      <c r="K37" t="s">
        <v>86</v>
      </c>
      <c r="M37" s="24"/>
      <c r="N37" s="24"/>
      <c r="O37" s="24"/>
      <c r="P37" s="24"/>
      <c r="Q37" s="24"/>
      <c r="R37" s="24"/>
      <c r="S37" s="24"/>
    </row>
    <row r="38" spans="1:19" x14ac:dyDescent="0.25">
      <c r="L38" t="s">
        <v>87</v>
      </c>
      <c r="M38" s="24">
        <v>0</v>
      </c>
      <c r="N38" s="24"/>
      <c r="O38" s="24">
        <v>0</v>
      </c>
      <c r="P38" s="24"/>
      <c r="Q38" s="24">
        <v>500</v>
      </c>
      <c r="R38" s="24"/>
      <c r="S38" s="24">
        <v>-500</v>
      </c>
    </row>
    <row r="39" spans="1:19" x14ac:dyDescent="0.25">
      <c r="L39" t="s">
        <v>88</v>
      </c>
      <c r="M39" s="24">
        <v>0</v>
      </c>
      <c r="N39" s="24"/>
      <c r="O39" s="24">
        <v>0</v>
      </c>
      <c r="P39" s="24"/>
      <c r="Q39" s="24">
        <v>1800</v>
      </c>
      <c r="R39" s="24"/>
      <c r="S39" s="24">
        <v>-1800</v>
      </c>
    </row>
    <row r="40" spans="1:19" x14ac:dyDescent="0.25">
      <c r="L40" t="s">
        <v>89</v>
      </c>
      <c r="M40" s="24">
        <v>0</v>
      </c>
      <c r="N40" s="24"/>
      <c r="O40" s="24">
        <v>0</v>
      </c>
      <c r="P40" s="24"/>
      <c r="Q40" s="24">
        <v>300</v>
      </c>
      <c r="R40" s="24"/>
      <c r="S40" s="24">
        <v>-300</v>
      </c>
    </row>
    <row r="41" spans="1:19" x14ac:dyDescent="0.25">
      <c r="L41" t="s">
        <v>90</v>
      </c>
      <c r="M41" s="24">
        <v>0</v>
      </c>
      <c r="N41" s="24"/>
      <c r="O41" s="24">
        <v>0</v>
      </c>
      <c r="P41" s="24"/>
      <c r="Q41" s="24">
        <v>150</v>
      </c>
      <c r="R41" s="24"/>
      <c r="S41" s="24">
        <v>-150</v>
      </c>
    </row>
    <row r="42" spans="1:19" x14ac:dyDescent="0.25">
      <c r="L42" t="s">
        <v>91</v>
      </c>
      <c r="M42" s="24">
        <v>580</v>
      </c>
      <c r="N42" s="24"/>
      <c r="O42" s="24">
        <v>900</v>
      </c>
      <c r="P42" s="24"/>
      <c r="Q42" s="24">
        <v>3000</v>
      </c>
      <c r="R42" s="24"/>
      <c r="S42" s="24">
        <v>-2100</v>
      </c>
    </row>
    <row r="43" spans="1:19" x14ac:dyDescent="0.25">
      <c r="L43" t="s">
        <v>92</v>
      </c>
      <c r="M43" s="24">
        <v>0</v>
      </c>
      <c r="N43" s="24"/>
      <c r="O43" s="24">
        <v>0</v>
      </c>
      <c r="P43" s="24"/>
      <c r="Q43" s="24">
        <v>800</v>
      </c>
      <c r="R43" s="24"/>
      <c r="S43" s="24">
        <v>-800</v>
      </c>
    </row>
    <row r="44" spans="1:19" x14ac:dyDescent="0.25">
      <c r="K44" t="s">
        <v>93</v>
      </c>
      <c r="M44" s="24"/>
      <c r="N44" s="24"/>
      <c r="O44" s="24"/>
      <c r="P44" s="24"/>
      <c r="Q44" s="24"/>
      <c r="R44" s="24"/>
      <c r="S44" s="24"/>
    </row>
    <row r="45" spans="1:19" x14ac:dyDescent="0.25">
      <c r="L45" s="23" t="s">
        <v>49</v>
      </c>
      <c r="M45" s="24">
        <v>0</v>
      </c>
      <c r="N45" s="24"/>
      <c r="O45" s="24">
        <v>0</v>
      </c>
      <c r="P45" s="24"/>
      <c r="Q45" s="24">
        <v>990</v>
      </c>
      <c r="R45" s="24"/>
      <c r="S45" s="24">
        <v>-990</v>
      </c>
    </row>
    <row r="46" spans="1:19" x14ac:dyDescent="0.25">
      <c r="L46" s="23" t="s">
        <v>50</v>
      </c>
      <c r="M46" s="24">
        <v>0</v>
      </c>
      <c r="N46" s="24"/>
      <c r="O46" s="24">
        <v>0</v>
      </c>
      <c r="P46" s="24"/>
      <c r="Q46" s="24">
        <v>960</v>
      </c>
      <c r="R46" s="24"/>
      <c r="S46" s="24">
        <v>-960</v>
      </c>
    </row>
    <row r="47" spans="1:19" x14ac:dyDescent="0.25">
      <c r="L47" s="23" t="s">
        <v>51</v>
      </c>
      <c r="M47" s="24">
        <v>365</v>
      </c>
      <c r="N47" s="24"/>
      <c r="O47" s="24">
        <v>665</v>
      </c>
      <c r="P47" s="24"/>
      <c r="Q47" s="24">
        <v>1000</v>
      </c>
      <c r="R47" s="24"/>
      <c r="S47" s="24">
        <v>-335</v>
      </c>
    </row>
    <row r="48" spans="1:19" x14ac:dyDescent="0.25">
      <c r="L48" s="23" t="s">
        <v>52</v>
      </c>
      <c r="M48" s="24">
        <v>0</v>
      </c>
      <c r="N48" s="24"/>
      <c r="O48" s="24">
        <v>0</v>
      </c>
      <c r="P48" s="24"/>
      <c r="Q48" s="24">
        <v>1140</v>
      </c>
      <c r="R48" s="24"/>
      <c r="S48" s="24">
        <v>-1140</v>
      </c>
    </row>
    <row r="49" spans="11:19" x14ac:dyDescent="0.25">
      <c r="L49" s="23" t="s">
        <v>53</v>
      </c>
      <c r="M49" s="24">
        <v>0</v>
      </c>
      <c r="N49" s="24"/>
      <c r="O49" s="24">
        <v>0</v>
      </c>
      <c r="P49" s="24"/>
      <c r="Q49" s="24">
        <v>930</v>
      </c>
      <c r="R49" s="24"/>
      <c r="S49" s="24">
        <v>-930</v>
      </c>
    </row>
    <row r="50" spans="11:19" x14ac:dyDescent="0.25">
      <c r="L50" s="23" t="s">
        <v>54</v>
      </c>
      <c r="M50" s="24">
        <v>0</v>
      </c>
      <c r="N50" s="24"/>
      <c r="O50" s="24">
        <v>75</v>
      </c>
      <c r="P50" s="24"/>
      <c r="Q50" s="24">
        <v>840</v>
      </c>
      <c r="R50" s="24"/>
      <c r="S50" s="24">
        <v>-765</v>
      </c>
    </row>
    <row r="51" spans="11:19" x14ac:dyDescent="0.25">
      <c r="L51" s="23" t="s">
        <v>94</v>
      </c>
      <c r="M51" s="24">
        <v>0</v>
      </c>
      <c r="N51" s="24"/>
      <c r="O51" s="24">
        <v>0</v>
      </c>
      <c r="P51" s="24"/>
      <c r="Q51" s="24">
        <v>400</v>
      </c>
      <c r="R51" s="24"/>
      <c r="S51" s="24">
        <v>-400</v>
      </c>
    </row>
    <row r="52" spans="11:19" ht="15.75" thickBot="1" x14ac:dyDescent="0.3">
      <c r="K52" s="25"/>
      <c r="L52" s="31"/>
      <c r="M52" s="29"/>
      <c r="N52" s="29"/>
      <c r="O52" s="29"/>
      <c r="P52" s="29"/>
      <c r="Q52" s="29"/>
      <c r="R52" s="29"/>
      <c r="S52" s="29"/>
    </row>
    <row r="53" spans="11:19" x14ac:dyDescent="0.25">
      <c r="K53" s="30" t="s">
        <v>101</v>
      </c>
      <c r="M53" s="24">
        <v>1052.45</v>
      </c>
      <c r="N53" s="24"/>
      <c r="O53" s="24">
        <v>5087.7700000000004</v>
      </c>
      <c r="P53" s="24"/>
      <c r="Q53" s="24">
        <v>96157.05</v>
      </c>
      <c r="R53" s="24"/>
      <c r="S53" s="24">
        <v>-91069.28</v>
      </c>
    </row>
    <row r="54" spans="11:19" x14ac:dyDescent="0.25">
      <c r="M54" s="24"/>
      <c r="N54" s="24"/>
      <c r="O54" s="24"/>
      <c r="P54" s="24"/>
      <c r="Q54" s="24"/>
      <c r="R54" s="24"/>
      <c r="S54" s="24"/>
    </row>
  </sheetData>
  <pageMargins left="0.7" right="0.7" top="0.75" bottom="0.75" header="0.3" footer="0.3"/>
  <pageSetup scale="64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QuickBooks Export Tips</vt:lpstr>
      <vt:lpstr>Sheet1</vt:lpstr>
      <vt:lpstr>Sheet3</vt:lpstr>
      <vt:lpstr>Sheet1!Print_Titles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</dc:creator>
  <cp:lastModifiedBy>Fran</cp:lastModifiedBy>
  <cp:lastPrinted>2015-11-09T21:42:26Z</cp:lastPrinted>
  <dcterms:created xsi:type="dcterms:W3CDTF">2015-11-09T21:14:27Z</dcterms:created>
  <dcterms:modified xsi:type="dcterms:W3CDTF">2015-11-09T21:43:49Z</dcterms:modified>
</cp:coreProperties>
</file>